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BB7"/>
  <workbookPr/>
  <bookViews>
    <workbookView xWindow="600" yWindow="270" windowWidth="15480" windowHeight="11640" activeTab="20"/>
  </bookViews>
  <sheets>
    <sheet name="県計" sheetId="1" r:id="rId1"/>
    <sheet name="保険者計" sheetId="2" r:id="rId2"/>
    <sheet name="鳥取市" sheetId="3" r:id="rId3"/>
    <sheet name="米子市" sheetId="4" r:id="rId4"/>
    <sheet name="倉吉市" sheetId="5" r:id="rId5"/>
    <sheet name="境港市" sheetId="6" r:id="rId6"/>
    <sheet name="岩美町" sheetId="7" r:id="rId7"/>
    <sheet name="若桜町" sheetId="8" r:id="rId8"/>
    <sheet name="智頭町" sheetId="9" r:id="rId9"/>
    <sheet name="三朝町" sheetId="10" r:id="rId10"/>
    <sheet name="日吉津村" sheetId="11" r:id="rId11"/>
    <sheet name="日南町" sheetId="12" r:id="rId12"/>
    <sheet name="日野町" sheetId="13" r:id="rId13"/>
    <sheet name="江府町" sheetId="14" r:id="rId14"/>
    <sheet name="琴浦町" sheetId="15" r:id="rId15"/>
    <sheet name="湯梨浜町" sheetId="16" r:id="rId16"/>
    <sheet name="南部町" sheetId="17" r:id="rId17"/>
    <sheet name="伯耆町" sheetId="18" r:id="rId18"/>
    <sheet name="大山町" sheetId="19" r:id="rId19"/>
    <sheet name="八頭町" sheetId="20" r:id="rId20"/>
    <sheet name="北栄町" sheetId="21" r:id="rId21"/>
  </sheets>
  <definedNames/>
  <calcPr fullCalcOnLoad="1"/>
</workbook>
</file>

<file path=xl/sharedStrings.xml><?xml version="1.0" encoding="utf-8"?>
<sst xmlns="http://schemas.openxmlformats.org/spreadsheetml/2006/main" count="2436" uniqueCount="169">
  <si>
    <t>保険者名</t>
  </si>
  <si>
    <t>受診率</t>
  </si>
  <si>
    <t>入</t>
  </si>
  <si>
    <t>男</t>
  </si>
  <si>
    <t>医</t>
  </si>
  <si>
    <t>院</t>
  </si>
  <si>
    <t>計</t>
  </si>
  <si>
    <t>科</t>
  </si>
  <si>
    <t>院</t>
  </si>
  <si>
    <t>外</t>
  </si>
  <si>
    <t>歯</t>
  </si>
  <si>
    <t>女</t>
  </si>
  <si>
    <t>女</t>
  </si>
  <si>
    <t>所</t>
  </si>
  <si>
    <t>計</t>
  </si>
  <si>
    <t>養</t>
  </si>
  <si>
    <t>通</t>
  </si>
  <si>
    <t>費</t>
  </si>
  <si>
    <t>女</t>
  </si>
  <si>
    <t>計</t>
  </si>
  <si>
    <t>女</t>
  </si>
  <si>
    <t>計</t>
  </si>
  <si>
    <t>保険者別医療費統計表（年間分）</t>
  </si>
  <si>
    <t>保険者番号</t>
  </si>
  <si>
    <t>年度</t>
  </si>
  <si>
    <t>諸　　　　　要　　　　　素</t>
  </si>
  <si>
    <t>費用額</t>
  </si>
  <si>
    <t>1件当り日数</t>
  </si>
  <si>
    <t>1件当り費用額</t>
  </si>
  <si>
    <t>1日当り費用額</t>
  </si>
  <si>
    <t>1人当り費用額</t>
  </si>
  <si>
    <t>女</t>
  </si>
  <si>
    <t>入</t>
  </si>
  <si>
    <t>男</t>
  </si>
  <si>
    <t>調　　　　剤</t>
  </si>
  <si>
    <t>施</t>
  </si>
  <si>
    <t>設</t>
  </si>
  <si>
    <t>療</t>
  </si>
  <si>
    <t>所</t>
  </si>
  <si>
    <t>訪 問 看 護</t>
  </si>
  <si>
    <t>年齢区分別</t>
  </si>
  <si>
    <t>性別</t>
  </si>
  <si>
    <t>件数</t>
  </si>
  <si>
    <t>日数</t>
  </si>
  <si>
    <t>前年対比（費用額）</t>
  </si>
  <si>
    <t>0-19</t>
  </si>
  <si>
    <t>20-39</t>
  </si>
  <si>
    <t>40-59</t>
  </si>
  <si>
    <t>60歳</t>
  </si>
  <si>
    <t>歳</t>
  </si>
  <si>
    <t>以上</t>
  </si>
  <si>
    <t>実　　　　　数</t>
  </si>
  <si>
    <t>前年対比（1人当り費用額）</t>
  </si>
  <si>
    <t>男</t>
  </si>
  <si>
    <t>女</t>
  </si>
  <si>
    <t>計</t>
  </si>
  <si>
    <t>平均被保険者数</t>
  </si>
  <si>
    <t>件数</t>
  </si>
  <si>
    <t>費用額</t>
  </si>
  <si>
    <t>日数</t>
  </si>
  <si>
    <t>受診率</t>
  </si>
  <si>
    <t>日数</t>
  </si>
  <si>
    <t>費用額</t>
  </si>
  <si>
    <t>前年対比</t>
  </si>
  <si>
    <t>（費用額）</t>
  </si>
  <si>
    <t>費用額）</t>
  </si>
  <si>
    <t>（1人当り</t>
  </si>
  <si>
    <t>1人当り</t>
  </si>
  <si>
    <t>1日当り</t>
  </si>
  <si>
    <t>1件当り</t>
  </si>
  <si>
    <t>（費用額）</t>
  </si>
  <si>
    <t>日数</t>
  </si>
  <si>
    <t>費用額</t>
  </si>
  <si>
    <t>鳥取市</t>
  </si>
  <si>
    <t>2007年</t>
  </si>
  <si>
    <t>集計市町村:鳥取市:米子市:倉吉市:境港市:国府町:岩美町:福部村:郡家町:船岡町:河原町:八東町:若桜町:用瀬町:佐治村:智頭町:気高町:鹿野町:青谷町:羽合町:泊村:東郷町:三朝町:関金町:北条町:大栄町:東伯町:赤碕町:西伯町:会見町:岸本町:日吉津村:淀江町:大山町:名和町:中山町:日南町:日野町:江府町:溝口町</t>
  </si>
  <si>
    <t>保険者別医療費統計表（年間分）</t>
  </si>
  <si>
    <t>保険者番号</t>
  </si>
  <si>
    <t>保険者名</t>
  </si>
  <si>
    <t>年度</t>
  </si>
  <si>
    <t>集計市町村:鳥取市:国府町:福部村:河原町:用瀬町:佐治村:気高町:鹿野町:青谷町</t>
  </si>
  <si>
    <t>平均被保険者数</t>
  </si>
  <si>
    <t>実　　　　　数</t>
  </si>
  <si>
    <t>諸　　　　　要　　　　　素</t>
  </si>
  <si>
    <t>男</t>
  </si>
  <si>
    <t>前年対比</t>
  </si>
  <si>
    <t>女</t>
  </si>
  <si>
    <t>件数</t>
  </si>
  <si>
    <t>日数</t>
  </si>
  <si>
    <t>費用額</t>
  </si>
  <si>
    <t>計</t>
  </si>
  <si>
    <t>入</t>
  </si>
  <si>
    <t>医</t>
  </si>
  <si>
    <t>院</t>
  </si>
  <si>
    <t>外</t>
  </si>
  <si>
    <t>歯</t>
  </si>
  <si>
    <t>調　　　　剤</t>
  </si>
  <si>
    <t>施</t>
  </si>
  <si>
    <t>設</t>
  </si>
  <si>
    <t>療</t>
  </si>
  <si>
    <t>所</t>
  </si>
  <si>
    <t>養</t>
  </si>
  <si>
    <t>通</t>
  </si>
  <si>
    <t>訪 問 看 護</t>
  </si>
  <si>
    <t>年齢区分別</t>
  </si>
  <si>
    <t>性別</t>
  </si>
  <si>
    <t>費用額</t>
  </si>
  <si>
    <t>前年対比（費用額）</t>
  </si>
  <si>
    <t>受診率</t>
  </si>
  <si>
    <t>1件当り日数</t>
  </si>
  <si>
    <t>1件当り費用額</t>
  </si>
  <si>
    <t>1日当り費用額</t>
  </si>
  <si>
    <t>1人当り費用額</t>
  </si>
  <si>
    <t>前年対比（1人当り費用額）</t>
  </si>
  <si>
    <t>0-19</t>
  </si>
  <si>
    <t>20-39</t>
  </si>
  <si>
    <t>40-59</t>
  </si>
  <si>
    <t>60歳</t>
  </si>
  <si>
    <t>費用額）</t>
  </si>
  <si>
    <t>米子市</t>
  </si>
  <si>
    <t>集計市町村:米子市:淀江町</t>
  </si>
  <si>
    <t>費用額）</t>
  </si>
  <si>
    <t>倉吉市</t>
  </si>
  <si>
    <t>集計市町村:倉吉市:関金町</t>
  </si>
  <si>
    <t>境港市</t>
  </si>
  <si>
    <t>集計市町村:境港市</t>
  </si>
  <si>
    <t>岩美町</t>
  </si>
  <si>
    <t>集計市町村:岩美町</t>
  </si>
  <si>
    <t>若桜町</t>
  </si>
  <si>
    <t>集計市町村:若桜町</t>
  </si>
  <si>
    <t>智頭町</t>
  </si>
  <si>
    <t>集計市町村:智頭町</t>
  </si>
  <si>
    <t>三朝町</t>
  </si>
  <si>
    <t>集計市町村:三朝町</t>
  </si>
  <si>
    <t>日吉津村</t>
  </si>
  <si>
    <t>集計市町村:日吉津村</t>
  </si>
  <si>
    <t>0-19</t>
  </si>
  <si>
    <t>日南町</t>
  </si>
  <si>
    <t>集計市町村:日南町</t>
  </si>
  <si>
    <t>前年対比</t>
  </si>
  <si>
    <t>（費用額）</t>
  </si>
  <si>
    <t>日数</t>
  </si>
  <si>
    <t>費用額</t>
  </si>
  <si>
    <t>費用額）</t>
  </si>
  <si>
    <t>設</t>
  </si>
  <si>
    <t>0-19</t>
  </si>
  <si>
    <t>日野町</t>
  </si>
  <si>
    <t>集計市町村:日野町</t>
  </si>
  <si>
    <t>前年対比</t>
  </si>
  <si>
    <t>（費用額）</t>
  </si>
  <si>
    <t>日数</t>
  </si>
  <si>
    <t>費用額</t>
  </si>
  <si>
    <t>費用額）</t>
  </si>
  <si>
    <t>江府町</t>
  </si>
  <si>
    <t>集計市町村:江府町</t>
  </si>
  <si>
    <t>琴浦町</t>
  </si>
  <si>
    <t>集計市町村:東伯町:赤碕町</t>
  </si>
  <si>
    <t>湯梨浜町</t>
  </si>
  <si>
    <t>集計市町村:羽合町:泊村:東郷町</t>
  </si>
  <si>
    <t>南部町</t>
  </si>
  <si>
    <t>集計市町村:西伯町:会見町</t>
  </si>
  <si>
    <t>伯耆町</t>
  </si>
  <si>
    <t>集計市町村:岸本町:溝口町</t>
  </si>
  <si>
    <t>大山町</t>
  </si>
  <si>
    <t>集計市町村:大山町:名和町:中山町</t>
  </si>
  <si>
    <t>八頭町</t>
  </si>
  <si>
    <t>集計市町村:郡家町:船岡町:八東町</t>
  </si>
  <si>
    <t>北栄町</t>
  </si>
  <si>
    <t>集計市町村:北条町:大栄町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</si>
</sst>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&quot;人&quot;"/>
    <numFmt numFmtId="178" formatCode="#,##0_ "/>
    <numFmt numFmtId="179" formatCode="#,##0.00_ "/>
    <numFmt numFmtId="180" formatCode="#,##0.00_);[Red]\(#,##0.00\)"/>
    <numFmt numFmtId="181" formatCode="@&quot;歳&quot;"/>
    <numFmt numFmtId="182" formatCode="@&quot;歳以上&quot;"/>
    <numFmt numFmtId="183" formatCode="#,##0.0_ "/>
    <numFmt numFmtId="184" formatCode="@&quot;月&quot;"/>
    <numFmt numFmtId="185" formatCode="#,##0_);[Red]\(#,##0\)"/>
    <numFmt numFmtId="186" formatCode="#,##0.0_);[Red]\(#,##0.0\)"/>
  </numFmts>
  <fonts count="7"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Century"/>
      <family val="1"/>
    </font>
    <font>
      <sz val="9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176" fontId="4" fillId="2" borderId="2" xfId="0" applyNumberFormat="1" applyFont="1" applyFill="1" applyBorder="1" applyAlignment="1" applyProtection="1">
      <alignment horizontal="centerContinuous" vertical="center"/>
      <protection/>
    </xf>
    <xf numFmtId="176" fontId="3" fillId="2" borderId="2" xfId="0" applyNumberFormat="1" applyFont="1" applyFill="1" applyBorder="1" applyAlignment="1" applyProtection="1">
      <alignment horizontal="centerContinuous" vertical="center"/>
      <protection/>
    </xf>
    <xf numFmtId="0" fontId="0" fillId="2" borderId="2" xfId="0" applyFill="1" applyBorder="1" applyAlignment="1" applyProtection="1">
      <alignment horizontal="centerContinuous" vertical="center"/>
      <protection/>
    </xf>
    <xf numFmtId="0" fontId="0" fillId="2" borderId="3" xfId="0" applyFill="1" applyBorder="1" applyAlignment="1" applyProtection="1">
      <alignment horizontal="centerContinuous" vertical="center"/>
      <protection/>
    </xf>
    <xf numFmtId="176" fontId="4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Continuous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Continuous" vertical="center"/>
      <protection/>
    </xf>
    <xf numFmtId="0" fontId="0" fillId="2" borderId="17" xfId="0" applyFill="1" applyBorder="1" applyAlignment="1" applyProtection="1">
      <alignment horizontal="centerContinuous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horizontal="center" vertical="center" textRotation="255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49" fontId="0" fillId="2" borderId="18" xfId="0" applyNumberFormat="1" applyFill="1" applyBorder="1" applyAlignment="1" applyProtection="1">
      <alignment horizontal="right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49" fontId="0" fillId="0" borderId="8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2" borderId="8" xfId="0" applyNumberFormat="1" applyFill="1" applyBorder="1" applyAlignment="1" applyProtection="1">
      <alignment vertical="center"/>
      <protection/>
    </xf>
    <xf numFmtId="49" fontId="0" fillId="2" borderId="10" xfId="0" applyNumberFormat="1" applyFill="1" applyBorder="1" applyAlignment="1" applyProtection="1">
      <alignment vertical="center"/>
      <protection/>
    </xf>
    <xf numFmtId="185" fontId="3" fillId="0" borderId="24" xfId="0" applyNumberFormat="1" applyFont="1" applyBorder="1" applyAlignment="1" applyProtection="1">
      <alignment vertical="center" shrinkToFit="1"/>
      <protection/>
    </xf>
    <xf numFmtId="185" fontId="3" fillId="0" borderId="25" xfId="0" applyNumberFormat="1" applyFont="1" applyBorder="1" applyAlignment="1" applyProtection="1">
      <alignment vertical="center" shrinkToFit="1"/>
      <protection/>
    </xf>
    <xf numFmtId="180" fontId="3" fillId="0" borderId="26" xfId="0" applyNumberFormat="1" applyFont="1" applyBorder="1" applyAlignment="1" applyProtection="1">
      <alignment vertical="center" shrinkToFit="1"/>
      <protection/>
    </xf>
    <xf numFmtId="180" fontId="3" fillId="0" borderId="24" xfId="0" applyNumberFormat="1" applyFont="1" applyBorder="1" applyAlignment="1" applyProtection="1">
      <alignment vertical="center" shrinkToFit="1"/>
      <protection/>
    </xf>
    <xf numFmtId="186" fontId="3" fillId="0" borderId="25" xfId="0" applyNumberFormat="1" applyFont="1" applyBorder="1" applyAlignment="1" applyProtection="1">
      <alignment vertical="center" shrinkToFit="1"/>
      <protection/>
    </xf>
    <xf numFmtId="185" fontId="3" fillId="0" borderId="27" xfId="0" applyNumberFormat="1" applyFont="1" applyBorder="1" applyAlignment="1" applyProtection="1">
      <alignment vertical="center" shrinkToFit="1"/>
      <protection/>
    </xf>
    <xf numFmtId="185" fontId="3" fillId="0" borderId="28" xfId="0" applyNumberFormat="1" applyFont="1" applyBorder="1" applyAlignment="1" applyProtection="1">
      <alignment vertical="center" shrinkToFit="1"/>
      <protection/>
    </xf>
    <xf numFmtId="180" fontId="3" fillId="0" borderId="29" xfId="0" applyNumberFormat="1" applyFont="1" applyBorder="1" applyAlignment="1" applyProtection="1">
      <alignment vertical="center" shrinkToFit="1"/>
      <protection/>
    </xf>
    <xf numFmtId="180" fontId="3" fillId="0" borderId="27" xfId="0" applyNumberFormat="1" applyFont="1" applyBorder="1" applyAlignment="1" applyProtection="1">
      <alignment vertical="center" shrinkToFit="1"/>
      <protection/>
    </xf>
    <xf numFmtId="186" fontId="3" fillId="0" borderId="28" xfId="0" applyNumberFormat="1" applyFont="1" applyBorder="1" applyAlignment="1" applyProtection="1">
      <alignment vertical="center" shrinkToFit="1"/>
      <protection/>
    </xf>
    <xf numFmtId="185" fontId="3" fillId="2" borderId="24" xfId="0" applyNumberFormat="1" applyFont="1" applyFill="1" applyBorder="1" applyAlignment="1" applyProtection="1">
      <alignment vertical="center" shrinkToFit="1"/>
      <protection/>
    </xf>
    <xf numFmtId="185" fontId="3" fillId="2" borderId="25" xfId="0" applyNumberFormat="1" applyFont="1" applyFill="1" applyBorder="1" applyAlignment="1" applyProtection="1">
      <alignment vertical="center" shrinkToFit="1"/>
      <protection/>
    </xf>
    <xf numFmtId="180" fontId="3" fillId="2" borderId="26" xfId="0" applyNumberFormat="1" applyFont="1" applyFill="1" applyBorder="1" applyAlignment="1" applyProtection="1">
      <alignment vertical="center" shrinkToFit="1"/>
      <protection/>
    </xf>
    <xf numFmtId="180" fontId="3" fillId="2" borderId="24" xfId="0" applyNumberFormat="1" applyFont="1" applyFill="1" applyBorder="1" applyAlignment="1" applyProtection="1">
      <alignment vertical="center" shrinkToFit="1"/>
      <protection/>
    </xf>
    <xf numFmtId="186" fontId="3" fillId="2" borderId="25" xfId="0" applyNumberFormat="1" applyFont="1" applyFill="1" applyBorder="1" applyAlignment="1" applyProtection="1">
      <alignment vertical="center" shrinkToFit="1"/>
      <protection/>
    </xf>
    <xf numFmtId="185" fontId="3" fillId="2" borderId="27" xfId="0" applyNumberFormat="1" applyFont="1" applyFill="1" applyBorder="1" applyAlignment="1" applyProtection="1">
      <alignment vertical="center" shrinkToFit="1"/>
      <protection/>
    </xf>
    <xf numFmtId="185" fontId="3" fillId="2" borderId="28" xfId="0" applyNumberFormat="1" applyFont="1" applyFill="1" applyBorder="1" applyAlignment="1" applyProtection="1">
      <alignment vertical="center" shrinkToFit="1"/>
      <protection/>
    </xf>
    <xf numFmtId="180" fontId="3" fillId="2" borderId="29" xfId="0" applyNumberFormat="1" applyFont="1" applyFill="1" applyBorder="1" applyAlignment="1" applyProtection="1">
      <alignment vertical="center" shrinkToFit="1"/>
      <protection/>
    </xf>
    <xf numFmtId="180" fontId="3" fillId="2" borderId="27" xfId="0" applyNumberFormat="1" applyFont="1" applyFill="1" applyBorder="1" applyAlignment="1" applyProtection="1">
      <alignment vertical="center" shrinkToFit="1"/>
      <protection/>
    </xf>
    <xf numFmtId="186" fontId="3" fillId="2" borderId="28" xfId="0" applyNumberFormat="1" applyFont="1" applyFill="1" applyBorder="1" applyAlignment="1" applyProtection="1">
      <alignment vertical="center" shrinkToFit="1"/>
      <protection/>
    </xf>
    <xf numFmtId="185" fontId="3" fillId="2" borderId="30" xfId="0" applyNumberFormat="1" applyFont="1" applyFill="1" applyBorder="1" applyAlignment="1" applyProtection="1">
      <alignment vertical="center" shrinkToFit="1"/>
      <protection/>
    </xf>
    <xf numFmtId="185" fontId="3" fillId="2" borderId="31" xfId="0" applyNumberFormat="1" applyFont="1" applyFill="1" applyBorder="1" applyAlignment="1" applyProtection="1">
      <alignment vertical="center" shrinkToFit="1"/>
      <protection/>
    </xf>
    <xf numFmtId="180" fontId="3" fillId="2" borderId="32" xfId="0" applyNumberFormat="1" applyFont="1" applyFill="1" applyBorder="1" applyAlignment="1" applyProtection="1">
      <alignment vertical="center" shrinkToFit="1"/>
      <protection/>
    </xf>
    <xf numFmtId="180" fontId="3" fillId="2" borderId="30" xfId="0" applyNumberFormat="1" applyFont="1" applyFill="1" applyBorder="1" applyAlignment="1" applyProtection="1">
      <alignment vertical="center" shrinkToFit="1"/>
      <protection/>
    </xf>
    <xf numFmtId="186" fontId="3" fillId="2" borderId="31" xfId="0" applyNumberFormat="1" applyFont="1" applyFill="1" applyBorder="1" applyAlignment="1" applyProtection="1">
      <alignment vertical="center" shrinkToFit="1"/>
      <protection/>
    </xf>
    <xf numFmtId="185" fontId="3" fillId="0" borderId="30" xfId="0" applyNumberFormat="1" applyFont="1" applyBorder="1" applyAlignment="1" applyProtection="1">
      <alignment vertical="center" shrinkToFit="1"/>
      <protection/>
    </xf>
    <xf numFmtId="185" fontId="3" fillId="0" borderId="31" xfId="0" applyNumberFormat="1" applyFont="1" applyBorder="1" applyAlignment="1" applyProtection="1">
      <alignment vertical="center" shrinkToFit="1"/>
      <protection/>
    </xf>
    <xf numFmtId="180" fontId="3" fillId="0" borderId="32" xfId="0" applyNumberFormat="1" applyFont="1" applyBorder="1" applyAlignment="1" applyProtection="1">
      <alignment vertical="center" shrinkToFit="1"/>
      <protection/>
    </xf>
    <xf numFmtId="180" fontId="3" fillId="0" borderId="30" xfId="0" applyNumberFormat="1" applyFont="1" applyBorder="1" applyAlignment="1" applyProtection="1">
      <alignment vertical="center" shrinkToFit="1"/>
      <protection/>
    </xf>
    <xf numFmtId="186" fontId="3" fillId="0" borderId="31" xfId="0" applyNumberFormat="1" applyFont="1" applyBorder="1" applyAlignment="1" applyProtection="1">
      <alignment vertical="center" shrinkToFit="1"/>
      <protection/>
    </xf>
    <xf numFmtId="178" fontId="3" fillId="0" borderId="9" xfId="0" applyNumberFormat="1" applyFont="1" applyBorder="1" applyAlignment="1" applyProtection="1">
      <alignment vertical="center" shrinkToFit="1"/>
      <protection/>
    </xf>
    <xf numFmtId="178" fontId="3" fillId="0" borderId="12" xfId="0" applyNumberFormat="1" applyFont="1" applyBorder="1" applyAlignment="1" applyProtection="1">
      <alignment vertical="center" shrinkToFit="1"/>
      <protection/>
    </xf>
    <xf numFmtId="178" fontId="3" fillId="0" borderId="14" xfId="0" applyNumberFormat="1" applyFont="1" applyBorder="1" applyAlignment="1" applyProtection="1">
      <alignment vertical="center" shrinkToFit="1"/>
      <protection/>
    </xf>
    <xf numFmtId="178" fontId="3" fillId="2" borderId="9" xfId="0" applyNumberFormat="1" applyFont="1" applyFill="1" applyBorder="1" applyAlignment="1" applyProtection="1">
      <alignment vertical="center" shrinkToFit="1"/>
      <protection/>
    </xf>
    <xf numFmtId="178" fontId="3" fillId="2" borderId="12" xfId="0" applyNumberFormat="1" applyFont="1" applyFill="1" applyBorder="1" applyAlignment="1" applyProtection="1">
      <alignment vertical="center" shrinkToFit="1"/>
      <protection/>
    </xf>
    <xf numFmtId="178" fontId="3" fillId="2" borderId="14" xfId="0" applyNumberFormat="1" applyFont="1" applyFill="1" applyBorder="1" applyAlignment="1" applyProtection="1">
      <alignment vertical="center" shrinkToFit="1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49" fontId="3" fillId="0" borderId="33" xfId="0" applyNumberFormat="1" applyFont="1" applyBorder="1" applyAlignment="1" applyProtection="1">
      <alignment horizontal="centerContinuous" vertical="center"/>
      <protection/>
    </xf>
    <xf numFmtId="49" fontId="3" fillId="0" borderId="3" xfId="0" applyNumberFormat="1" applyFont="1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top" textRotation="255"/>
      <protection/>
    </xf>
    <xf numFmtId="0" fontId="0" fillId="2" borderId="11" xfId="0" applyFill="1" applyBorder="1" applyAlignment="1" applyProtection="1">
      <alignment horizontal="center" vertical="top" textRotation="255"/>
      <protection/>
    </xf>
    <xf numFmtId="0" fontId="0" fillId="2" borderId="4" xfId="0" applyFill="1" applyBorder="1" applyAlignment="1" applyProtection="1">
      <alignment horizontal="centerContinuous" vertical="center"/>
      <protection/>
    </xf>
    <xf numFmtId="178" fontId="3" fillId="2" borderId="1" xfId="0" applyNumberFormat="1" applyFont="1" applyFill="1" applyBorder="1" applyAlignment="1" applyProtection="1">
      <alignment vertical="center"/>
      <protection/>
    </xf>
    <xf numFmtId="178" fontId="3" fillId="2" borderId="13" xfId="0" applyNumberFormat="1" applyFont="1" applyFill="1" applyBorder="1" applyAlignment="1" applyProtection="1">
      <alignment vertical="center"/>
      <protection/>
    </xf>
    <xf numFmtId="178" fontId="3" fillId="2" borderId="22" xfId="0" applyNumberFormat="1" applyFont="1" applyFill="1" applyBorder="1" applyAlignment="1" applyProtection="1">
      <alignment vertical="center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5" fillId="2" borderId="36" xfId="0" applyFont="1" applyFill="1" applyBorder="1" applyAlignment="1" applyProtection="1">
      <alignment horizontal="centerContinuous" vertical="center"/>
      <protection/>
    </xf>
    <xf numFmtId="0" fontId="0" fillId="2" borderId="39" xfId="0" applyFill="1" applyBorder="1" applyAlignment="1">
      <alignment horizontal="centerContinuous" vertical="center"/>
    </xf>
    <xf numFmtId="0" fontId="0" fillId="2" borderId="42" xfId="0" applyFill="1" applyBorder="1" applyAlignment="1">
      <alignment horizontal="centerContinuous" vertical="center"/>
    </xf>
    <xf numFmtId="49" fontId="0" fillId="0" borderId="33" xfId="0" applyNumberFormat="1" applyFont="1" applyBorder="1" applyAlignment="1" applyProtection="1">
      <alignment horizontal="centerContinuous" vertical="center"/>
      <protection/>
    </xf>
    <xf numFmtId="49" fontId="0" fillId="0" borderId="3" xfId="0" applyNumberFormat="1" applyFont="1" applyBorder="1" applyAlignment="1" applyProtection="1">
      <alignment horizontal="centerContinuous" vertical="center"/>
      <protection/>
    </xf>
    <xf numFmtId="185" fontId="3" fillId="2" borderId="5" xfId="0" applyNumberFormat="1" applyFont="1" applyFill="1" applyBorder="1" applyAlignment="1" applyProtection="1">
      <alignment vertical="center" shrinkToFit="1"/>
      <protection/>
    </xf>
    <xf numFmtId="185" fontId="3" fillId="0" borderId="43" xfId="0" applyNumberFormat="1" applyFont="1" applyBorder="1" applyAlignment="1" applyProtection="1">
      <alignment vertical="center" shrinkToFit="1"/>
      <protection/>
    </xf>
    <xf numFmtId="185" fontId="3" fillId="0" borderId="21" xfId="0" applyNumberFormat="1" applyFont="1" applyBorder="1" applyAlignment="1" applyProtection="1">
      <alignment vertical="center" shrinkToFit="1"/>
      <protection/>
    </xf>
    <xf numFmtId="185" fontId="3" fillId="2" borderId="43" xfId="0" applyNumberFormat="1" applyFont="1" applyFill="1" applyBorder="1" applyAlignment="1" applyProtection="1">
      <alignment vertical="center" shrinkToFit="1"/>
      <protection/>
    </xf>
    <xf numFmtId="185" fontId="3" fillId="2" borderId="21" xfId="0" applyNumberFormat="1" applyFont="1" applyFill="1" applyBorder="1" applyAlignment="1" applyProtection="1">
      <alignment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91" zoomScaleNormal="91" workbookViewId="0" topLeftCell="A1">
      <selection activeCell="O22" sqref="O22"/>
    </sheetView>
  </sheetViews>
  <sheetFormatPr defaultColWidth="9.00390625" defaultRowHeight="12" customHeight="1"/>
  <cols>
    <col min="1" max="1" width="6.875" style="2" customWidth="1"/>
    <col min="2" max="2" width="10.875" style="2" customWidth="1"/>
    <col min="3" max="3" width="3.875" style="2" customWidth="1"/>
    <col min="4" max="5" width="12.875" style="2" customWidth="1"/>
    <col min="6" max="6" width="21.00390625" style="2" customWidth="1"/>
    <col min="7" max="13" width="10.875" style="2" customWidth="1"/>
    <col min="14" max="16384" width="9.375" style="2" customWidth="1"/>
  </cols>
  <sheetData>
    <row r="1" s="1" customFormat="1" ht="19.5" customHeight="1">
      <c r="A1" s="1" t="s">
        <v>22</v>
      </c>
    </row>
    <row r="3" spans="1:12" ht="13.5" customHeight="1">
      <c r="A3" s="93" t="s">
        <v>23</v>
      </c>
      <c r="B3" s="94"/>
      <c r="C3" s="95">
        <v>310011</v>
      </c>
      <c r="D3" s="96"/>
      <c r="E3" s="97" t="s">
        <v>0</v>
      </c>
      <c r="F3" s="116" t="s">
        <v>73</v>
      </c>
      <c r="G3" s="117"/>
      <c r="H3" s="97" t="s">
        <v>24</v>
      </c>
      <c r="I3" s="116" t="s">
        <v>74</v>
      </c>
      <c r="J3" s="117"/>
      <c r="L3" s="2" t="s">
        <v>75</v>
      </c>
    </row>
    <row r="4" spans="1:13" ht="13.5" customHeight="1">
      <c r="A4" s="100" t="s">
        <v>56</v>
      </c>
      <c r="B4" s="7"/>
      <c r="C4" s="3"/>
      <c r="D4" s="4" t="s">
        <v>51</v>
      </c>
      <c r="E4" s="5"/>
      <c r="F4" s="6"/>
      <c r="G4" s="7"/>
      <c r="H4" s="8" t="s">
        <v>25</v>
      </c>
      <c r="I4" s="5"/>
      <c r="J4" s="5"/>
      <c r="K4" s="6"/>
      <c r="L4" s="6"/>
      <c r="M4" s="7"/>
    </row>
    <row r="5" spans="1:13" ht="12" customHeight="1">
      <c r="A5" s="32" t="s">
        <v>53</v>
      </c>
      <c r="B5" s="101">
        <f>B38+B41+B44+B47</f>
        <v>101821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63</v>
      </c>
    </row>
    <row r="6" spans="1:13" ht="12" customHeight="1">
      <c r="A6" s="50" t="s">
        <v>54</v>
      </c>
      <c r="B6" s="103">
        <f>B39+B42+B45+B48</f>
        <v>120652</v>
      </c>
      <c r="C6" s="99"/>
      <c r="D6" s="107" t="s">
        <v>57</v>
      </c>
      <c r="E6" s="108" t="s">
        <v>61</v>
      </c>
      <c r="F6" s="108" t="s">
        <v>62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2" customHeight="1">
      <c r="A7" s="32" t="s">
        <v>55</v>
      </c>
      <c r="B7" s="102">
        <f>B5+B6</f>
        <v>222473</v>
      </c>
      <c r="C7" s="98"/>
      <c r="D7" s="110"/>
      <c r="E7" s="111"/>
      <c r="F7" s="111"/>
      <c r="G7" s="115" t="s">
        <v>64</v>
      </c>
      <c r="H7" s="110"/>
      <c r="I7" s="111" t="s">
        <v>59</v>
      </c>
      <c r="J7" s="111" t="s">
        <v>58</v>
      </c>
      <c r="K7" s="111" t="s">
        <v>58</v>
      </c>
      <c r="L7" s="111" t="s">
        <v>58</v>
      </c>
      <c r="M7" s="112" t="s">
        <v>65</v>
      </c>
    </row>
    <row r="8" spans="1:13" ht="13.5" customHeight="1">
      <c r="A8" s="12"/>
      <c r="B8" s="13" t="s">
        <v>2</v>
      </c>
      <c r="C8" s="14" t="s">
        <v>3</v>
      </c>
      <c r="D8" s="57">
        <v>49425</v>
      </c>
      <c r="E8" s="58">
        <v>892290</v>
      </c>
      <c r="F8" s="58">
        <v>24311812218</v>
      </c>
      <c r="G8" s="59">
        <v>101.07</v>
      </c>
      <c r="H8" s="60">
        <f>IF(ISERROR((D8/B5)*100),0,(D8/B5)*100)</f>
        <v>48.54106716689092</v>
      </c>
      <c r="I8" s="61">
        <f aca="true" t="shared" si="0" ref="I8:I13">IF(ISERROR(E8/D8),0,E8/D8)</f>
        <v>18.05341426403642</v>
      </c>
      <c r="J8" s="58">
        <f aca="true" t="shared" si="1" ref="J8:J13">IF(ISERROR(F8/D8),0,F8/D8)</f>
        <v>491893.0140212443</v>
      </c>
      <c r="K8" s="58">
        <f aca="true" t="shared" si="2" ref="K8:K13">IF(ISERROR(F8/E8),0,F8/E8)</f>
        <v>27246.536684261842</v>
      </c>
      <c r="L8" s="58">
        <f>IF(ISERROR(F8/B5),0,F8/B5)</f>
        <v>238770.11832529635</v>
      </c>
      <c r="M8" s="59">
        <v>102.16</v>
      </c>
    </row>
    <row r="9" spans="1:13" ht="13.5" customHeight="1">
      <c r="A9" s="15" t="s">
        <v>4</v>
      </c>
      <c r="B9" s="16"/>
      <c r="C9" s="17" t="s">
        <v>31</v>
      </c>
      <c r="D9" s="62">
        <v>51922</v>
      </c>
      <c r="E9" s="63">
        <v>976172</v>
      </c>
      <c r="F9" s="63">
        <v>23921090936</v>
      </c>
      <c r="G9" s="64">
        <v>100.63</v>
      </c>
      <c r="H9" s="65">
        <f>IF(ISERROR((D9/B6)*100),0,(D9/B6)*100)</f>
        <v>43.034512482180155</v>
      </c>
      <c r="I9" s="66">
        <f t="shared" si="0"/>
        <v>18.800739570894805</v>
      </c>
      <c r="J9" s="63">
        <f t="shared" si="1"/>
        <v>460712.0476098764</v>
      </c>
      <c r="K9" s="63">
        <f t="shared" si="2"/>
        <v>24504.9959802166</v>
      </c>
      <c r="L9" s="63">
        <f>IF(ISERROR(F9/B6),0,F9/B6)</f>
        <v>198265.18363558</v>
      </c>
      <c r="M9" s="64">
        <v>101.74</v>
      </c>
    </row>
    <row r="10" spans="1:13" ht="13.5" customHeight="1">
      <c r="A10" s="15"/>
      <c r="B10" s="18" t="s">
        <v>5</v>
      </c>
      <c r="C10" s="19" t="s">
        <v>6</v>
      </c>
      <c r="D10" s="62">
        <v>101347</v>
      </c>
      <c r="E10" s="63">
        <v>1868462</v>
      </c>
      <c r="F10" s="63">
        <v>48232903154</v>
      </c>
      <c r="G10" s="64">
        <v>100.85</v>
      </c>
      <c r="H10" s="65">
        <f>IF(ISERROR((D10/B7)*100),0,(D10/B7)*100)</f>
        <v>45.55474147424631</v>
      </c>
      <c r="I10" s="66">
        <f t="shared" si="0"/>
        <v>18.436283264428152</v>
      </c>
      <c r="J10" s="63">
        <f t="shared" si="1"/>
        <v>475918.4105498929</v>
      </c>
      <c r="K10" s="63">
        <f t="shared" si="2"/>
        <v>25814.227505831</v>
      </c>
      <c r="L10" s="63">
        <f>IF(ISERROR(F10/B7),0,F10/B7)</f>
        <v>216803.4015543459</v>
      </c>
      <c r="M10" s="64">
        <v>101.95</v>
      </c>
    </row>
    <row r="11" spans="1:13" ht="13.5" customHeight="1">
      <c r="A11" s="15"/>
      <c r="B11" s="16" t="s">
        <v>32</v>
      </c>
      <c r="C11" s="20" t="s">
        <v>33</v>
      </c>
      <c r="D11" s="57">
        <v>920582</v>
      </c>
      <c r="E11" s="58">
        <v>1777293</v>
      </c>
      <c r="F11" s="58">
        <v>14406665030</v>
      </c>
      <c r="G11" s="59">
        <v>100.29</v>
      </c>
      <c r="H11" s="60">
        <f>IF(ISERROR((D11/B5)*100),0,(D11/B5)*100)</f>
        <v>904.1180110193378</v>
      </c>
      <c r="I11" s="61">
        <f t="shared" si="0"/>
        <v>1.9306188910928086</v>
      </c>
      <c r="J11" s="58">
        <f t="shared" si="1"/>
        <v>15649.518489390408</v>
      </c>
      <c r="K11" s="58">
        <f t="shared" si="2"/>
        <v>8105.959473198848</v>
      </c>
      <c r="L11" s="58">
        <f>IF(ISERROR(F11/B5),0,F11/B5)</f>
        <v>141490.11530038007</v>
      </c>
      <c r="M11" s="59">
        <v>101.37</v>
      </c>
    </row>
    <row r="12" spans="1:13" ht="13.5" customHeight="1">
      <c r="A12" s="15" t="s">
        <v>7</v>
      </c>
      <c r="B12" s="16" t="s">
        <v>8</v>
      </c>
      <c r="C12" s="17" t="s">
        <v>31</v>
      </c>
      <c r="D12" s="62">
        <v>1330786</v>
      </c>
      <c r="E12" s="63">
        <v>2519812</v>
      </c>
      <c r="F12" s="63">
        <v>17119926950</v>
      </c>
      <c r="G12" s="64">
        <v>100.71</v>
      </c>
      <c r="H12" s="65">
        <f>IF(ISERROR((D12/B6)*100),0,(D12/B6)*100)</f>
        <v>1102.995391705069</v>
      </c>
      <c r="I12" s="66">
        <f t="shared" si="0"/>
        <v>1.8934764868280851</v>
      </c>
      <c r="J12" s="63">
        <f t="shared" si="1"/>
        <v>12864.522883468868</v>
      </c>
      <c r="K12" s="63">
        <f t="shared" si="2"/>
        <v>6794.128669122934</v>
      </c>
      <c r="L12" s="63">
        <f>IF(ISERROR(F12/B6),0,F12/B6)</f>
        <v>141895.0945695057</v>
      </c>
      <c r="M12" s="64">
        <v>101.81</v>
      </c>
    </row>
    <row r="13" spans="1:13" ht="13.5" customHeight="1">
      <c r="A13" s="15"/>
      <c r="B13" s="18" t="s">
        <v>9</v>
      </c>
      <c r="C13" s="19" t="s">
        <v>6</v>
      </c>
      <c r="D13" s="62">
        <v>2251368</v>
      </c>
      <c r="E13" s="63">
        <v>4297105</v>
      </c>
      <c r="F13" s="63">
        <v>31526591980</v>
      </c>
      <c r="G13" s="64">
        <v>100.51</v>
      </c>
      <c r="H13" s="65">
        <f>IF(ISERROR((D13/B7)*100),0,(D13/B7)*100)</f>
        <v>1011.9735878061608</v>
      </c>
      <c r="I13" s="66">
        <f t="shared" si="0"/>
        <v>1.9086639767465825</v>
      </c>
      <c r="J13" s="63">
        <f t="shared" si="1"/>
        <v>14003.304648551459</v>
      </c>
      <c r="K13" s="63">
        <f t="shared" si="2"/>
        <v>7336.705056078453</v>
      </c>
      <c r="L13" s="63">
        <f>IF(ISERROR(F13/B7),0,F13/B7)</f>
        <v>141709.7444633731</v>
      </c>
      <c r="M13" s="64">
        <v>101.61</v>
      </c>
    </row>
    <row r="14" spans="1:13" ht="13.5" customHeight="1">
      <c r="A14" s="21"/>
      <c r="B14" s="22" t="s">
        <v>32</v>
      </c>
      <c r="C14" s="23" t="s">
        <v>33</v>
      </c>
      <c r="D14" s="67">
        <v>102</v>
      </c>
      <c r="E14" s="68">
        <v>968</v>
      </c>
      <c r="F14" s="68">
        <v>37245406</v>
      </c>
      <c r="G14" s="69">
        <v>91.58</v>
      </c>
      <c r="H14" s="70">
        <f>IF(ISERROR((D14/B5)*100),0,(D14/B5)*100)</f>
        <v>0.10017579870557154</v>
      </c>
      <c r="I14" s="71">
        <f aca="true" t="shared" si="3" ref="I14:I34">IF(ISERROR(E14/D14),0,E14/D14)</f>
        <v>9.490196078431373</v>
      </c>
      <c r="J14" s="68">
        <f aca="true" t="shared" si="4" ref="J14:J33">IF(ISERROR(F14/D14),0,F14/D14)</f>
        <v>365151.03921568627</v>
      </c>
      <c r="K14" s="68">
        <f aca="true" t="shared" si="5" ref="K14:K33">IF(ISERROR(F14/E14),0,F14/E14)</f>
        <v>38476.65909090909</v>
      </c>
      <c r="L14" s="68">
        <f>IF(ISERROR(F14/B5),0,F14/B5)</f>
        <v>365.7929700160085</v>
      </c>
      <c r="M14" s="69">
        <v>92.57</v>
      </c>
    </row>
    <row r="15" spans="1:13" ht="13.5" customHeight="1">
      <c r="A15" s="22" t="s">
        <v>10</v>
      </c>
      <c r="B15" s="22"/>
      <c r="C15" s="24" t="s">
        <v>31</v>
      </c>
      <c r="D15" s="72">
        <v>119</v>
      </c>
      <c r="E15" s="73">
        <v>1482</v>
      </c>
      <c r="F15" s="73">
        <v>56141994</v>
      </c>
      <c r="G15" s="74">
        <v>88.77</v>
      </c>
      <c r="H15" s="75">
        <f>IF(ISERROR((D15/B6)*100),0,(D15/B6)*100)</f>
        <v>0.09863077280111394</v>
      </c>
      <c r="I15" s="76">
        <f t="shared" si="3"/>
        <v>12.453781512605042</v>
      </c>
      <c r="J15" s="73">
        <f t="shared" si="4"/>
        <v>471781.46218487393</v>
      </c>
      <c r="K15" s="73">
        <f t="shared" si="5"/>
        <v>37882.58704453441</v>
      </c>
      <c r="L15" s="73">
        <f>IF(ISERROR(F15/B6),0,F15/B6)</f>
        <v>465.3217020853363</v>
      </c>
      <c r="M15" s="74">
        <v>89.75</v>
      </c>
    </row>
    <row r="16" spans="1:13" ht="13.5" customHeight="1">
      <c r="A16" s="22"/>
      <c r="B16" s="25" t="s">
        <v>5</v>
      </c>
      <c r="C16" s="26" t="s">
        <v>6</v>
      </c>
      <c r="D16" s="72">
        <v>221</v>
      </c>
      <c r="E16" s="73">
        <v>2450</v>
      </c>
      <c r="F16" s="73">
        <v>93387400</v>
      </c>
      <c r="G16" s="74">
        <v>89.87</v>
      </c>
      <c r="H16" s="75">
        <f>IF(ISERROR((D16/B7)*100),0,(D16/B7)*100)</f>
        <v>0.09933789718302895</v>
      </c>
      <c r="I16" s="76">
        <f t="shared" si="3"/>
        <v>11.085972850678733</v>
      </c>
      <c r="J16" s="73">
        <f t="shared" si="4"/>
        <v>422567.42081447964</v>
      </c>
      <c r="K16" s="73">
        <f t="shared" si="5"/>
        <v>38117.30612244898</v>
      </c>
      <c r="L16" s="73">
        <f>IF(ISERROR(F16/B7),0,F16/B7)</f>
        <v>419.76959001766505</v>
      </c>
      <c r="M16" s="74">
        <v>90.85</v>
      </c>
    </row>
    <row r="17" spans="1:13" ht="13.5" customHeight="1">
      <c r="A17" s="22"/>
      <c r="B17" s="22" t="s">
        <v>32</v>
      </c>
      <c r="C17" s="23" t="s">
        <v>33</v>
      </c>
      <c r="D17" s="67">
        <v>143408</v>
      </c>
      <c r="E17" s="68">
        <v>336516</v>
      </c>
      <c r="F17" s="68">
        <v>2174697030</v>
      </c>
      <c r="G17" s="69">
        <v>98.38</v>
      </c>
      <c r="H17" s="70">
        <f>IF(ISERROR((D17/B5)*100),0,(D17/B5)*100)</f>
        <v>140.84324451733926</v>
      </c>
      <c r="I17" s="71">
        <f t="shared" si="3"/>
        <v>2.3465636505634273</v>
      </c>
      <c r="J17" s="68">
        <f t="shared" si="4"/>
        <v>15164.405263304698</v>
      </c>
      <c r="K17" s="68">
        <f t="shared" si="5"/>
        <v>6462.388207395785</v>
      </c>
      <c r="L17" s="68">
        <f>IF(ISERROR(F17/B5),0,F17/B5)</f>
        <v>21358.040384596497</v>
      </c>
      <c r="M17" s="69">
        <v>99.44</v>
      </c>
    </row>
    <row r="18" spans="1:13" ht="13.5" customHeight="1">
      <c r="A18" s="22" t="s">
        <v>7</v>
      </c>
      <c r="B18" s="22" t="s">
        <v>8</v>
      </c>
      <c r="C18" s="24" t="s">
        <v>31</v>
      </c>
      <c r="D18" s="72">
        <v>185284</v>
      </c>
      <c r="E18" s="73">
        <v>415745</v>
      </c>
      <c r="F18" s="73">
        <v>2691368750</v>
      </c>
      <c r="G18" s="74">
        <v>98.75</v>
      </c>
      <c r="H18" s="75">
        <f>IF(ISERROR((D18/B6)*100),0,(D18/B6)*100)</f>
        <v>153.56894208135796</v>
      </c>
      <c r="I18" s="76">
        <f t="shared" si="3"/>
        <v>2.2438256946093564</v>
      </c>
      <c r="J18" s="73">
        <f t="shared" si="4"/>
        <v>14525.640368299475</v>
      </c>
      <c r="K18" s="73">
        <f t="shared" si="5"/>
        <v>6473.604613404851</v>
      </c>
      <c r="L18" s="73">
        <f>IF(ISERROR(F18/B6),0,F18/B6)</f>
        <v>22306.872244140173</v>
      </c>
      <c r="M18" s="74">
        <v>99.84</v>
      </c>
    </row>
    <row r="19" spans="1:13" ht="13.5" customHeight="1">
      <c r="A19" s="22"/>
      <c r="B19" s="22" t="s">
        <v>9</v>
      </c>
      <c r="C19" s="26" t="s">
        <v>6</v>
      </c>
      <c r="D19" s="72">
        <v>328692</v>
      </c>
      <c r="E19" s="73">
        <v>752261</v>
      </c>
      <c r="F19" s="73">
        <v>4866065780</v>
      </c>
      <c r="G19" s="74">
        <v>98.58</v>
      </c>
      <c r="H19" s="75">
        <f>IF(ISERROR((D19/B7)*100),0,(D19/B7)*100)</f>
        <v>147.7446701397473</v>
      </c>
      <c r="I19" s="76">
        <f t="shared" si="3"/>
        <v>2.288650164896012</v>
      </c>
      <c r="J19" s="73">
        <f t="shared" si="4"/>
        <v>14804.332870894332</v>
      </c>
      <c r="K19" s="73">
        <f t="shared" si="5"/>
        <v>6468.587072837752</v>
      </c>
      <c r="L19" s="73">
        <f>IF(ISERROR(F19/B7),0,F19/B7)</f>
        <v>21872.612766493014</v>
      </c>
      <c r="M19" s="74">
        <v>99.66</v>
      </c>
    </row>
    <row r="20" spans="1:13" ht="13.5" customHeight="1">
      <c r="A20" s="12"/>
      <c r="B20" s="27"/>
      <c r="C20" s="20" t="s">
        <v>33</v>
      </c>
      <c r="D20" s="57">
        <v>491290</v>
      </c>
      <c r="E20" s="58">
        <v>715819</v>
      </c>
      <c r="F20" s="58">
        <v>6778038820</v>
      </c>
      <c r="G20" s="59">
        <v>106.51</v>
      </c>
      <c r="H20" s="60">
        <f>IF(ISERROR((D20/B5)*100),0,(D20/B5)*100)</f>
        <v>482.5036092751004</v>
      </c>
      <c r="I20" s="61">
        <f t="shared" si="3"/>
        <v>1.45701927578416</v>
      </c>
      <c r="J20" s="58">
        <f t="shared" si="4"/>
        <v>13796.411121740723</v>
      </c>
      <c r="K20" s="58">
        <f t="shared" si="5"/>
        <v>9468.928346411592</v>
      </c>
      <c r="L20" s="58">
        <f>IF(ISERROR(F20/B5),0,F20/B5)</f>
        <v>66568.18161283036</v>
      </c>
      <c r="M20" s="59">
        <v>107.66</v>
      </c>
    </row>
    <row r="21" spans="1:13" ht="13.5" customHeight="1">
      <c r="A21" s="28" t="s">
        <v>34</v>
      </c>
      <c r="B21" s="29"/>
      <c r="C21" s="17" t="s">
        <v>11</v>
      </c>
      <c r="D21" s="62">
        <v>696496</v>
      </c>
      <c r="E21" s="63">
        <v>1035501</v>
      </c>
      <c r="F21" s="63">
        <v>8375053260</v>
      </c>
      <c r="G21" s="64">
        <v>106.1</v>
      </c>
      <c r="H21" s="65">
        <f>IF(ISERROR((D21/B6)*100),0,(D21/B6)*100)</f>
        <v>577.276796074661</v>
      </c>
      <c r="I21" s="66">
        <f t="shared" si="3"/>
        <v>1.4867292848774436</v>
      </c>
      <c r="J21" s="63">
        <f t="shared" si="4"/>
        <v>12024.553278123636</v>
      </c>
      <c r="K21" s="63">
        <f t="shared" si="5"/>
        <v>8087.9238745303</v>
      </c>
      <c r="L21" s="63">
        <f>IF(ISERROR(F21/B6),0,F21/B6)</f>
        <v>69414.95590624274</v>
      </c>
      <c r="M21" s="64">
        <v>107.27</v>
      </c>
    </row>
    <row r="22" spans="1:13" ht="13.5" customHeight="1">
      <c r="A22" s="30"/>
      <c r="B22" s="31"/>
      <c r="C22" s="19" t="s">
        <v>6</v>
      </c>
      <c r="D22" s="62">
        <v>1187786</v>
      </c>
      <c r="E22" s="63">
        <v>1751320</v>
      </c>
      <c r="F22" s="63">
        <v>15153092080</v>
      </c>
      <c r="G22" s="64">
        <v>106.28</v>
      </c>
      <c r="H22" s="65">
        <f>IF(ISERROR((D22/B7)*100),0,(D22/B7)*100)</f>
        <v>533.9011925042589</v>
      </c>
      <c r="I22" s="66">
        <f t="shared" si="3"/>
        <v>1.4744406820757274</v>
      </c>
      <c r="J22" s="63">
        <f t="shared" si="4"/>
        <v>12757.426068332174</v>
      </c>
      <c r="K22" s="63">
        <f t="shared" si="5"/>
        <v>8652.383390813786</v>
      </c>
      <c r="L22" s="63">
        <f>IF(ISERROR(F22/B7),0,F22/B7)</f>
        <v>68112.04991167468</v>
      </c>
      <c r="M22" s="64">
        <v>107.44</v>
      </c>
    </row>
    <row r="23" spans="1:13" ht="13.5" customHeight="1">
      <c r="A23" s="32" t="s">
        <v>35</v>
      </c>
      <c r="B23" s="22" t="s">
        <v>32</v>
      </c>
      <c r="C23" s="23" t="s">
        <v>33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3"/>
        <v>0</v>
      </c>
      <c r="J23" s="68">
        <f t="shared" si="4"/>
        <v>0</v>
      </c>
      <c r="K23" s="68">
        <f t="shared" si="5"/>
        <v>0</v>
      </c>
      <c r="L23" s="68">
        <f>IF(ISERROR(F23/B5),0,F23/B5)</f>
        <v>0</v>
      </c>
      <c r="M23" s="69">
        <v>0</v>
      </c>
    </row>
    <row r="24" spans="1:13" ht="13.5" customHeight="1">
      <c r="A24" s="32" t="s">
        <v>36</v>
      </c>
      <c r="B24" s="22"/>
      <c r="C24" s="24" t="s">
        <v>12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3"/>
        <v>0</v>
      </c>
      <c r="J24" s="73">
        <f t="shared" si="4"/>
        <v>0</v>
      </c>
      <c r="K24" s="73">
        <f t="shared" si="5"/>
        <v>0</v>
      </c>
      <c r="L24" s="73">
        <f>IF(ISERROR(F24/B6),0,F24/B6)</f>
        <v>0</v>
      </c>
      <c r="M24" s="74">
        <v>0</v>
      </c>
    </row>
    <row r="25" spans="1:13" ht="13.5" customHeight="1">
      <c r="A25" s="32" t="s">
        <v>37</v>
      </c>
      <c r="B25" s="25" t="s">
        <v>13</v>
      </c>
      <c r="C25" s="26" t="s">
        <v>14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3"/>
        <v>0</v>
      </c>
      <c r="J25" s="73">
        <f t="shared" si="4"/>
        <v>0</v>
      </c>
      <c r="K25" s="73">
        <f t="shared" si="5"/>
        <v>0</v>
      </c>
      <c r="L25" s="73">
        <f>IF(ISERROR(F25/B7),0,F25/B7)</f>
        <v>0</v>
      </c>
      <c r="M25" s="74">
        <v>0</v>
      </c>
    </row>
    <row r="26" spans="1:13" ht="13.5" customHeight="1">
      <c r="A26" s="32" t="s">
        <v>15</v>
      </c>
      <c r="B26" s="22" t="s">
        <v>16</v>
      </c>
      <c r="C26" s="23" t="s">
        <v>33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3"/>
        <v>0</v>
      </c>
      <c r="J26" s="68">
        <f t="shared" si="4"/>
        <v>0</v>
      </c>
      <c r="K26" s="68">
        <f t="shared" si="5"/>
        <v>0</v>
      </c>
      <c r="L26" s="68">
        <f>IF(ISERROR(F26/B5),0,F26/B5)</f>
        <v>0</v>
      </c>
      <c r="M26" s="69">
        <v>0</v>
      </c>
    </row>
    <row r="27" spans="1:13" ht="13.5" customHeight="1">
      <c r="A27" s="32" t="s">
        <v>17</v>
      </c>
      <c r="B27" s="22"/>
      <c r="C27" s="24" t="s">
        <v>31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3"/>
        <v>0</v>
      </c>
      <c r="J27" s="73">
        <f t="shared" si="4"/>
        <v>0</v>
      </c>
      <c r="K27" s="73">
        <f t="shared" si="5"/>
        <v>0</v>
      </c>
      <c r="L27" s="73">
        <f>IF(ISERROR(F27/B6),0,F27/B6)</f>
        <v>0</v>
      </c>
      <c r="M27" s="74">
        <v>0</v>
      </c>
    </row>
    <row r="28" spans="1:13" ht="13.5" customHeight="1">
      <c r="A28" s="22"/>
      <c r="B28" s="25" t="s">
        <v>38</v>
      </c>
      <c r="C28" s="26" t="s">
        <v>14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3"/>
        <v>0</v>
      </c>
      <c r="J28" s="73">
        <f t="shared" si="4"/>
        <v>0</v>
      </c>
      <c r="K28" s="73">
        <f t="shared" si="5"/>
        <v>0</v>
      </c>
      <c r="L28" s="73">
        <f>IF(ISERROR(F28/B7),0,F28/B7)</f>
        <v>0</v>
      </c>
      <c r="M28" s="74">
        <v>0</v>
      </c>
    </row>
    <row r="29" spans="1:13" ht="13.5" customHeight="1">
      <c r="A29" s="33"/>
      <c r="B29" s="29"/>
      <c r="C29" s="20" t="s">
        <v>33</v>
      </c>
      <c r="D29" s="57">
        <v>1376</v>
      </c>
      <c r="E29" s="58">
        <v>11416</v>
      </c>
      <c r="F29" s="58">
        <v>105888415</v>
      </c>
      <c r="G29" s="59">
        <v>116</v>
      </c>
      <c r="H29" s="60">
        <f>IF(ISERROR((D29/B5)*100),0,(D29/B5)*100)</f>
        <v>1.3513911668516319</v>
      </c>
      <c r="I29" s="61">
        <f t="shared" si="3"/>
        <v>8.296511627906977</v>
      </c>
      <c r="J29" s="58">
        <f t="shared" si="4"/>
        <v>76953.78997093023</v>
      </c>
      <c r="K29" s="58">
        <f t="shared" si="5"/>
        <v>9275.439295725299</v>
      </c>
      <c r="L29" s="58">
        <f>IF(ISERROR(F29/B5),0,F29/B5)</f>
        <v>1039.946720224708</v>
      </c>
      <c r="M29" s="59">
        <v>117.25</v>
      </c>
    </row>
    <row r="30" spans="1:13" ht="13.5" customHeight="1">
      <c r="A30" s="28" t="s">
        <v>39</v>
      </c>
      <c r="B30" s="29"/>
      <c r="C30" s="17" t="s">
        <v>18</v>
      </c>
      <c r="D30" s="62">
        <v>1410</v>
      </c>
      <c r="E30" s="63">
        <v>12596</v>
      </c>
      <c r="F30" s="63">
        <v>120796000</v>
      </c>
      <c r="G30" s="64">
        <v>114.43</v>
      </c>
      <c r="H30" s="65">
        <f>IF(ISERROR((D30/B6)*100),0,(D30/B6)*100)</f>
        <v>1.1686503331896696</v>
      </c>
      <c r="I30" s="66">
        <f t="shared" si="3"/>
        <v>8.933333333333334</v>
      </c>
      <c r="J30" s="63">
        <f t="shared" si="4"/>
        <v>85670.9219858156</v>
      </c>
      <c r="K30" s="63">
        <f t="shared" si="5"/>
        <v>9590.028580501747</v>
      </c>
      <c r="L30" s="63">
        <f>IF(ISERROR(F30/B6),0,F30/B6)</f>
        <v>1001.1935152338958</v>
      </c>
      <c r="M30" s="64">
        <v>115.69</v>
      </c>
    </row>
    <row r="31" spans="1:13" ht="13.5" customHeight="1">
      <c r="A31" s="15"/>
      <c r="B31" s="34"/>
      <c r="C31" s="19" t="s">
        <v>6</v>
      </c>
      <c r="D31" s="62">
        <v>2786</v>
      </c>
      <c r="E31" s="63">
        <v>24012</v>
      </c>
      <c r="F31" s="63">
        <v>226684415</v>
      </c>
      <c r="G31" s="64">
        <v>115.16</v>
      </c>
      <c r="H31" s="65">
        <f>IF(ISERROR((D31/B7)*100),0,(D31/B7)*100)</f>
        <v>1.252286794352573</v>
      </c>
      <c r="I31" s="66">
        <f t="shared" si="3"/>
        <v>8.61880832735104</v>
      </c>
      <c r="J31" s="63">
        <f t="shared" si="4"/>
        <v>81365.54737975592</v>
      </c>
      <c r="K31" s="63">
        <f t="shared" si="5"/>
        <v>9440.463726470098</v>
      </c>
      <c r="L31" s="63">
        <f>IF(ISERROR(F31/B7),0,F31/B7)</f>
        <v>1018.9300049893695</v>
      </c>
      <c r="M31" s="64">
        <v>116.41</v>
      </c>
    </row>
    <row r="32" spans="1:13" ht="13.5" customHeight="1">
      <c r="A32" s="35"/>
      <c r="B32" s="36"/>
      <c r="C32" s="37" t="s">
        <v>33</v>
      </c>
      <c r="D32" s="67">
        <v>1606183</v>
      </c>
      <c r="E32" s="68">
        <v>3734302</v>
      </c>
      <c r="F32" s="68">
        <v>47814346919</v>
      </c>
      <c r="G32" s="69">
        <v>101.46</v>
      </c>
      <c r="H32" s="70">
        <f>IF(ISERROR((D32/B5)*100),0,(D32/B5)*100)</f>
        <v>1577.4574989442258</v>
      </c>
      <c r="I32" s="71">
        <f t="shared" si="3"/>
        <v>2.324954254901216</v>
      </c>
      <c r="J32" s="68">
        <f t="shared" si="4"/>
        <v>29768.92852122081</v>
      </c>
      <c r="K32" s="68">
        <f t="shared" si="5"/>
        <v>12804.092148679994</v>
      </c>
      <c r="L32" s="68">
        <f>IF(ISERROR(F32/B5),0,F32/B5)</f>
        <v>469592.195313344</v>
      </c>
      <c r="M32" s="69">
        <v>102.55</v>
      </c>
    </row>
    <row r="33" spans="1:13" ht="13.5" customHeight="1">
      <c r="A33" s="38" t="s">
        <v>19</v>
      </c>
      <c r="B33" s="39"/>
      <c r="C33" s="24" t="s">
        <v>31</v>
      </c>
      <c r="D33" s="72">
        <v>2266017</v>
      </c>
      <c r="E33" s="73">
        <v>4961308</v>
      </c>
      <c r="F33" s="73">
        <v>52284377890</v>
      </c>
      <c r="G33" s="74">
        <v>101.41</v>
      </c>
      <c r="H33" s="75">
        <f>IF(ISERROR((D33/B6)*100),0,(D33/B6)*100)</f>
        <v>1878.1429234492591</v>
      </c>
      <c r="I33" s="76">
        <f t="shared" si="3"/>
        <v>2.189439885049406</v>
      </c>
      <c r="J33" s="73">
        <f t="shared" si="4"/>
        <v>23073.250505181557</v>
      </c>
      <c r="K33" s="73">
        <f t="shared" si="5"/>
        <v>10538.426134801548</v>
      </c>
      <c r="L33" s="73">
        <f>IF(ISERROR(F33/B6),0,F33/B6)</f>
        <v>433348.6215727879</v>
      </c>
      <c r="M33" s="74">
        <v>102.52</v>
      </c>
    </row>
    <row r="34" spans="1:13" ht="13.5" customHeight="1">
      <c r="A34" s="40"/>
      <c r="B34" s="41"/>
      <c r="C34" s="26" t="s">
        <v>6</v>
      </c>
      <c r="D34" s="77">
        <v>3872200</v>
      </c>
      <c r="E34" s="78">
        <v>8695610</v>
      </c>
      <c r="F34" s="78">
        <v>100098724809</v>
      </c>
      <c r="G34" s="79">
        <v>101.43</v>
      </c>
      <c r="H34" s="80">
        <f>IF(ISERROR((D34/B7)*100),0,(D34/B7)*100)</f>
        <v>1740.5258166159488</v>
      </c>
      <c r="I34" s="81">
        <f t="shared" si="3"/>
        <v>2.2456510510820724</v>
      </c>
      <c r="J34" s="78">
        <f>IF(ISERROR(F34/D34),0,F34/D34)</f>
        <v>25850.608132069625</v>
      </c>
      <c r="K34" s="78">
        <f>IF(ISERROR(F34/E34),0,F34/E34)</f>
        <v>11511.40918336954</v>
      </c>
      <c r="L34" s="78">
        <f>IF(ISERROR(F34/B7),0,F34/B7)</f>
        <v>449936.50829089375</v>
      </c>
      <c r="M34" s="79">
        <v>102.54</v>
      </c>
    </row>
    <row r="35" ht="13.5" customHeight="1"/>
    <row r="36" ht="13.5" customHeight="1">
      <c r="A36" s="2" t="s">
        <v>40</v>
      </c>
    </row>
    <row r="37" spans="1:13" ht="36" customHeight="1">
      <c r="A37" s="42"/>
      <c r="B37" s="44" t="s">
        <v>56</v>
      </c>
      <c r="C37" s="43" t="s">
        <v>41</v>
      </c>
      <c r="D37" s="9" t="s">
        <v>42</v>
      </c>
      <c r="E37" s="10" t="s">
        <v>43</v>
      </c>
      <c r="F37" s="10" t="s">
        <v>26</v>
      </c>
      <c r="G37" s="11" t="s">
        <v>44</v>
      </c>
      <c r="H37" s="9" t="s">
        <v>1</v>
      </c>
      <c r="I37" s="10" t="s">
        <v>27</v>
      </c>
      <c r="J37" s="10" t="s">
        <v>28</v>
      </c>
      <c r="K37" s="10" t="s">
        <v>29</v>
      </c>
      <c r="L37" s="10" t="s">
        <v>30</v>
      </c>
      <c r="M37" s="11" t="s">
        <v>52</v>
      </c>
    </row>
    <row r="38" spans="1:13" ht="13.5" customHeight="1">
      <c r="A38" s="53"/>
      <c r="B38" s="87">
        <v>9593</v>
      </c>
      <c r="C38" s="45" t="s">
        <v>3</v>
      </c>
      <c r="D38" s="57">
        <v>91459</v>
      </c>
      <c r="E38" s="58">
        <v>154206</v>
      </c>
      <c r="F38" s="58">
        <v>1040232972</v>
      </c>
      <c r="G38" s="59">
        <v>90.09</v>
      </c>
      <c r="H38" s="60">
        <f aca="true" t="shared" si="6" ref="H38:H49">IF(ISERROR((D38/B38)*100),0,(D38/B38)*100)</f>
        <v>953.3930991347856</v>
      </c>
      <c r="I38" s="61">
        <f aca="true" t="shared" si="7" ref="I38:I49">IF(ISERROR(E38/D38),0,E38/D38)</f>
        <v>1.6860669808329416</v>
      </c>
      <c r="J38" s="58">
        <f aca="true" t="shared" si="8" ref="J38:J49">IF(ISERROR(F38/D38),0,F38/D38)</f>
        <v>11373.762800817853</v>
      </c>
      <c r="K38" s="58">
        <f aca="true" t="shared" si="9" ref="K38:K49">IF(ISERROR(F38/E38),0,F38/E38)</f>
        <v>6745.736041399167</v>
      </c>
      <c r="L38" s="58">
        <f aca="true" t="shared" si="10" ref="L38:L49">IF(ISERROR(F38/B38),0,F38/B38)</f>
        <v>108436.66965495674</v>
      </c>
      <c r="M38" s="59">
        <v>94.34</v>
      </c>
    </row>
    <row r="39" spans="1:13" ht="13.5" customHeight="1">
      <c r="A39" s="54" t="s">
        <v>45</v>
      </c>
      <c r="B39" s="88">
        <v>9430</v>
      </c>
      <c r="C39" s="46" t="s">
        <v>12</v>
      </c>
      <c r="D39" s="62">
        <v>87069</v>
      </c>
      <c r="E39" s="63">
        <v>141490</v>
      </c>
      <c r="F39" s="63">
        <v>955519360</v>
      </c>
      <c r="G39" s="64">
        <v>93.69</v>
      </c>
      <c r="H39" s="65">
        <f t="shared" si="6"/>
        <v>923.3191940615058</v>
      </c>
      <c r="I39" s="66">
        <f t="shared" si="7"/>
        <v>1.6250330197889031</v>
      </c>
      <c r="J39" s="63">
        <f t="shared" si="8"/>
        <v>10974.277412167361</v>
      </c>
      <c r="K39" s="63">
        <f t="shared" si="9"/>
        <v>6753.26425895823</v>
      </c>
      <c r="L39" s="63">
        <f t="shared" si="10"/>
        <v>101327.60975609756</v>
      </c>
      <c r="M39" s="64">
        <v>97.44</v>
      </c>
    </row>
    <row r="40" spans="1:13" ht="13.5" customHeight="1">
      <c r="A40" s="47" t="s">
        <v>49</v>
      </c>
      <c r="B40" s="89">
        <f>B38+B39</f>
        <v>19023</v>
      </c>
      <c r="C40" s="48" t="s">
        <v>6</v>
      </c>
      <c r="D40" s="82">
        <v>178528</v>
      </c>
      <c r="E40" s="83">
        <v>295696</v>
      </c>
      <c r="F40" s="83">
        <v>1995752332</v>
      </c>
      <c r="G40" s="84">
        <v>91.78</v>
      </c>
      <c r="H40" s="85">
        <f t="shared" si="6"/>
        <v>938.4849918519686</v>
      </c>
      <c r="I40" s="86">
        <f t="shared" si="7"/>
        <v>1.6563004122602616</v>
      </c>
      <c r="J40" s="83">
        <f t="shared" si="8"/>
        <v>11178.931775407778</v>
      </c>
      <c r="K40" s="83">
        <f t="shared" si="9"/>
        <v>6749.3382798549865</v>
      </c>
      <c r="L40" s="83">
        <f t="shared" si="10"/>
        <v>104912.59696157284</v>
      </c>
      <c r="M40" s="84">
        <v>95.78</v>
      </c>
    </row>
    <row r="41" spans="1:13" ht="13.5" customHeight="1">
      <c r="A41" s="55"/>
      <c r="B41" s="90">
        <v>14402</v>
      </c>
      <c r="C41" s="49" t="s">
        <v>33</v>
      </c>
      <c r="D41" s="67">
        <v>76031</v>
      </c>
      <c r="E41" s="68">
        <v>159522</v>
      </c>
      <c r="F41" s="68">
        <v>1638561786</v>
      </c>
      <c r="G41" s="69">
        <v>99.12</v>
      </c>
      <c r="H41" s="70">
        <f t="shared" si="6"/>
        <v>527.9197333703652</v>
      </c>
      <c r="I41" s="71">
        <f t="shared" si="7"/>
        <v>2.0981178729728662</v>
      </c>
      <c r="J41" s="68">
        <f t="shared" si="8"/>
        <v>21551.232865541686</v>
      </c>
      <c r="K41" s="68">
        <f t="shared" si="9"/>
        <v>10271.69785985632</v>
      </c>
      <c r="L41" s="68">
        <f t="shared" si="10"/>
        <v>113773.2110817942</v>
      </c>
      <c r="M41" s="69">
        <v>103.89</v>
      </c>
    </row>
    <row r="42" spans="1:13" ht="13.5" customHeight="1">
      <c r="A42" s="56" t="s">
        <v>46</v>
      </c>
      <c r="B42" s="91">
        <v>12534</v>
      </c>
      <c r="C42" s="50" t="s">
        <v>12</v>
      </c>
      <c r="D42" s="72">
        <v>106797</v>
      </c>
      <c r="E42" s="73">
        <v>199314</v>
      </c>
      <c r="F42" s="73">
        <v>1700513038</v>
      </c>
      <c r="G42" s="74">
        <v>95.06</v>
      </c>
      <c r="H42" s="75">
        <f t="shared" si="6"/>
        <v>852.0584011488751</v>
      </c>
      <c r="I42" s="76">
        <f t="shared" si="7"/>
        <v>1.8662883788870475</v>
      </c>
      <c r="J42" s="73">
        <f t="shared" si="8"/>
        <v>15922.853994026049</v>
      </c>
      <c r="K42" s="73">
        <f t="shared" si="9"/>
        <v>8531.829364720994</v>
      </c>
      <c r="L42" s="73">
        <f t="shared" si="10"/>
        <v>135672.01515876816</v>
      </c>
      <c r="M42" s="74">
        <v>101.07</v>
      </c>
    </row>
    <row r="43" spans="1:13" ht="13.5" customHeight="1">
      <c r="A43" s="51" t="s">
        <v>49</v>
      </c>
      <c r="B43" s="92">
        <f>B41+B42</f>
        <v>26936</v>
      </c>
      <c r="C43" s="52" t="s">
        <v>6</v>
      </c>
      <c r="D43" s="77">
        <v>182828</v>
      </c>
      <c r="E43" s="78">
        <v>358836</v>
      </c>
      <c r="F43" s="78">
        <v>3339074824</v>
      </c>
      <c r="G43" s="79">
        <v>97.01</v>
      </c>
      <c r="H43" s="80">
        <f t="shared" si="6"/>
        <v>678.7496287496288</v>
      </c>
      <c r="I43" s="81">
        <f t="shared" si="7"/>
        <v>1.9626971798630406</v>
      </c>
      <c r="J43" s="78">
        <f t="shared" si="8"/>
        <v>18263.476185267027</v>
      </c>
      <c r="K43" s="78">
        <f t="shared" si="9"/>
        <v>9305.294964830731</v>
      </c>
      <c r="L43" s="78">
        <f t="shared" si="10"/>
        <v>123963.2768042768</v>
      </c>
      <c r="M43" s="79">
        <v>102.36</v>
      </c>
    </row>
    <row r="44" spans="1:13" ht="13.5" customHeight="1">
      <c r="A44" s="53"/>
      <c r="B44" s="87">
        <v>20667</v>
      </c>
      <c r="C44" s="45" t="s">
        <v>33</v>
      </c>
      <c r="D44" s="57">
        <v>187194</v>
      </c>
      <c r="E44" s="58">
        <v>498710</v>
      </c>
      <c r="F44" s="58">
        <v>6439941562</v>
      </c>
      <c r="G44" s="59">
        <v>98.43</v>
      </c>
      <c r="H44" s="60">
        <f t="shared" si="6"/>
        <v>905.7628102772536</v>
      </c>
      <c r="I44" s="61">
        <f t="shared" si="7"/>
        <v>2.6641345342265246</v>
      </c>
      <c r="J44" s="58">
        <f t="shared" si="8"/>
        <v>34402.49987713282</v>
      </c>
      <c r="K44" s="58">
        <f t="shared" si="9"/>
        <v>12913.199177878927</v>
      </c>
      <c r="L44" s="58">
        <f t="shared" si="10"/>
        <v>311605.0496927469</v>
      </c>
      <c r="M44" s="59">
        <v>101.21</v>
      </c>
    </row>
    <row r="45" spans="1:13" ht="13.5" customHeight="1">
      <c r="A45" s="54" t="s">
        <v>47</v>
      </c>
      <c r="B45" s="88">
        <v>19458</v>
      </c>
      <c r="C45" s="46" t="s">
        <v>12</v>
      </c>
      <c r="D45" s="62">
        <v>225126</v>
      </c>
      <c r="E45" s="63">
        <v>479164</v>
      </c>
      <c r="F45" s="63">
        <v>4895090400</v>
      </c>
      <c r="G45" s="64">
        <v>96.59</v>
      </c>
      <c r="H45" s="65">
        <f t="shared" si="6"/>
        <v>1156.9842738205364</v>
      </c>
      <c r="I45" s="66">
        <f t="shared" si="7"/>
        <v>2.1284258592965717</v>
      </c>
      <c r="J45" s="63">
        <f t="shared" si="8"/>
        <v>21743.78081607633</v>
      </c>
      <c r="K45" s="63">
        <f t="shared" si="9"/>
        <v>10215.897688474093</v>
      </c>
      <c r="L45" s="63">
        <f t="shared" si="10"/>
        <v>251572.12457600987</v>
      </c>
      <c r="M45" s="64">
        <v>100.88</v>
      </c>
    </row>
    <row r="46" spans="1:13" ht="13.5" customHeight="1">
      <c r="A46" s="47" t="s">
        <v>49</v>
      </c>
      <c r="B46" s="89">
        <f>B44+B45</f>
        <v>40125</v>
      </c>
      <c r="C46" s="48" t="s">
        <v>6</v>
      </c>
      <c r="D46" s="82">
        <v>412320</v>
      </c>
      <c r="E46" s="83">
        <v>977874</v>
      </c>
      <c r="F46" s="83">
        <v>11335031962</v>
      </c>
      <c r="G46" s="84">
        <v>97.63</v>
      </c>
      <c r="H46" s="85">
        <f t="shared" si="6"/>
        <v>1027.588785046729</v>
      </c>
      <c r="I46" s="86">
        <f t="shared" si="7"/>
        <v>2.371638533178114</v>
      </c>
      <c r="J46" s="83">
        <f t="shared" si="8"/>
        <v>27490.861374660457</v>
      </c>
      <c r="K46" s="83">
        <f t="shared" si="9"/>
        <v>11591.505615242864</v>
      </c>
      <c r="L46" s="83">
        <f t="shared" si="10"/>
        <v>282493.0083987539</v>
      </c>
      <c r="M46" s="84">
        <v>101.15</v>
      </c>
    </row>
    <row r="47" spans="1:13" ht="13.5" customHeight="1">
      <c r="A47" s="55"/>
      <c r="B47" s="90">
        <v>57159</v>
      </c>
      <c r="C47" s="49" t="s">
        <v>33</v>
      </c>
      <c r="D47" s="67">
        <v>1250130</v>
      </c>
      <c r="E47" s="68">
        <v>2918484</v>
      </c>
      <c r="F47" s="68">
        <v>38642432703</v>
      </c>
      <c r="G47" s="69">
        <v>102.46</v>
      </c>
      <c r="H47" s="70">
        <f t="shared" si="6"/>
        <v>2187.1096415262687</v>
      </c>
      <c r="I47" s="71">
        <f t="shared" si="7"/>
        <v>2.334544407381632</v>
      </c>
      <c r="J47" s="68">
        <f t="shared" si="8"/>
        <v>30910.73144632958</v>
      </c>
      <c r="K47" s="68">
        <f t="shared" si="9"/>
        <v>13240.58405082913</v>
      </c>
      <c r="L47" s="68">
        <f t="shared" si="10"/>
        <v>676051.5877289666</v>
      </c>
      <c r="M47" s="69">
        <v>101.32</v>
      </c>
    </row>
    <row r="48" spans="1:13" ht="13.5" customHeight="1">
      <c r="A48" s="56" t="s">
        <v>48</v>
      </c>
      <c r="B48" s="91">
        <v>79230</v>
      </c>
      <c r="C48" s="50" t="s">
        <v>20</v>
      </c>
      <c r="D48" s="72">
        <v>1844412</v>
      </c>
      <c r="E48" s="73">
        <v>4135759</v>
      </c>
      <c r="F48" s="73">
        <v>44681359652</v>
      </c>
      <c r="G48" s="74">
        <v>102.38</v>
      </c>
      <c r="H48" s="75">
        <f t="shared" si="6"/>
        <v>2327.9212419538053</v>
      </c>
      <c r="I48" s="76">
        <f t="shared" si="7"/>
        <v>2.2423184190950827</v>
      </c>
      <c r="J48" s="73">
        <f t="shared" si="8"/>
        <v>24225.2596773389</v>
      </c>
      <c r="K48" s="73">
        <f t="shared" si="9"/>
        <v>10803.66618364368</v>
      </c>
      <c r="L48" s="73">
        <f t="shared" si="10"/>
        <v>563944.9659472422</v>
      </c>
      <c r="M48" s="74">
        <v>101.47</v>
      </c>
    </row>
    <row r="49" spans="1:13" ht="13.5" customHeight="1">
      <c r="A49" s="51" t="s">
        <v>50</v>
      </c>
      <c r="B49" s="92">
        <f>B47+B48</f>
        <v>136389</v>
      </c>
      <c r="C49" s="52" t="s">
        <v>21</v>
      </c>
      <c r="D49" s="77">
        <v>3094542</v>
      </c>
      <c r="E49" s="78">
        <v>7054243</v>
      </c>
      <c r="F49" s="78">
        <v>83323792355</v>
      </c>
      <c r="G49" s="79">
        <v>102.42</v>
      </c>
      <c r="H49" s="80">
        <f t="shared" si="6"/>
        <v>2268.9087829663686</v>
      </c>
      <c r="I49" s="81">
        <f t="shared" si="7"/>
        <v>2.279575782135127</v>
      </c>
      <c r="J49" s="78">
        <f t="shared" si="8"/>
        <v>26926.049914656192</v>
      </c>
      <c r="K49" s="78">
        <f t="shared" si="9"/>
        <v>11811.868737014021</v>
      </c>
      <c r="L49" s="78">
        <f t="shared" si="10"/>
        <v>610927.5114195426</v>
      </c>
      <c r="M49" s="79">
        <v>101.41</v>
      </c>
    </row>
    <row r="57" ht="10.5" customHeight="1"/>
  </sheetData>
  <sheetProtection sheet="1" objects="1" scenarios="1"/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74" r:id="rId1"/>
  <headerFooter alignWithMargins="0">
    <oddHeader>&amp;L&amp;8鳥取県国民健康保険団体連合会&amp;R&amp;8&amp;D &amp;T</oddHeader>
    <oddFooter>&amp;C&amp;8- &amp;P / &amp;N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1" sqref="N11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310680</v>
      </c>
      <c r="D3" s="96"/>
      <c r="E3" s="97" t="s">
        <v>78</v>
      </c>
      <c r="F3" s="116" t="s">
        <v>132</v>
      </c>
      <c r="G3" s="117"/>
      <c r="H3" s="97" t="s">
        <v>79</v>
      </c>
      <c r="I3" s="116" t="s">
        <v>74</v>
      </c>
      <c r="J3" s="117"/>
      <c r="K3" s="2"/>
      <c r="L3" s="2" t="s">
        <v>133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1389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1692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3081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816</v>
      </c>
      <c r="E8" s="58">
        <v>14689</v>
      </c>
      <c r="F8" s="58">
        <v>382088504</v>
      </c>
      <c r="G8" s="59">
        <v>99.16</v>
      </c>
      <c r="H8" s="60">
        <f>IF(ISERROR((D8/B5)*100),0,(D8/B5)*100)</f>
        <v>58.747300215982726</v>
      </c>
      <c r="I8" s="61">
        <f aca="true" t="shared" si="0" ref="I8:I34">IF(ISERROR(E8/D8),0,E8/D8)</f>
        <v>18.001225490196077</v>
      </c>
      <c r="J8" s="58">
        <f aca="true" t="shared" si="1" ref="J8:J33">IF(ISERROR(F8/D8),0,F8/D8)</f>
        <v>468245.7156862745</v>
      </c>
      <c r="K8" s="58">
        <f aca="true" t="shared" si="2" ref="K8:K33">IF(ISERROR(F8/E8),0,F8/E8)</f>
        <v>26011.87991013684</v>
      </c>
      <c r="L8" s="58">
        <f>IF(ISERROR(F8/B5),0,F8/B5)</f>
        <v>275081.7163426926</v>
      </c>
      <c r="M8" s="59">
        <v>99.88</v>
      </c>
    </row>
    <row r="9" spans="1:13" ht="13.5">
      <c r="A9" s="15" t="s">
        <v>92</v>
      </c>
      <c r="B9" s="16"/>
      <c r="C9" s="17" t="s">
        <v>86</v>
      </c>
      <c r="D9" s="62">
        <v>980</v>
      </c>
      <c r="E9" s="63">
        <v>18421</v>
      </c>
      <c r="F9" s="63">
        <v>463747380</v>
      </c>
      <c r="G9" s="64">
        <v>104.17</v>
      </c>
      <c r="H9" s="65">
        <f>IF(ISERROR((D9/B6)*100),0,(D9/B6)*100)</f>
        <v>57.919621749408975</v>
      </c>
      <c r="I9" s="66">
        <f t="shared" si="0"/>
        <v>18.796938775510203</v>
      </c>
      <c r="J9" s="63">
        <f t="shared" si="1"/>
        <v>473211.612244898</v>
      </c>
      <c r="K9" s="63">
        <f t="shared" si="2"/>
        <v>25174.92969979914</v>
      </c>
      <c r="L9" s="63">
        <f>IF(ISERROR(F9/B6),0,F9/B6)</f>
        <v>274082.3758865248</v>
      </c>
      <c r="M9" s="64">
        <v>104.54</v>
      </c>
    </row>
    <row r="10" spans="1:13" ht="13.5">
      <c r="A10" s="15"/>
      <c r="B10" s="18" t="s">
        <v>93</v>
      </c>
      <c r="C10" s="19" t="s">
        <v>90</v>
      </c>
      <c r="D10" s="62">
        <v>1796</v>
      </c>
      <c r="E10" s="63">
        <v>33110</v>
      </c>
      <c r="F10" s="63">
        <v>845835884</v>
      </c>
      <c r="G10" s="64">
        <v>101.85</v>
      </c>
      <c r="H10" s="65">
        <f>IF(ISERROR((D10/B7)*100),0,(D10/B7)*100)</f>
        <v>58.29276209023044</v>
      </c>
      <c r="I10" s="66">
        <f t="shared" si="0"/>
        <v>18.43541202672606</v>
      </c>
      <c r="J10" s="63">
        <f t="shared" si="1"/>
        <v>470955.3919821826</v>
      </c>
      <c r="K10" s="63">
        <f t="shared" si="2"/>
        <v>25546.236303231653</v>
      </c>
      <c r="L10" s="63">
        <f>IF(ISERROR(F10/B7),0,F10/B7)</f>
        <v>274532.90619928594</v>
      </c>
      <c r="M10" s="64">
        <v>102.41</v>
      </c>
    </row>
    <row r="11" spans="1:13" ht="13.5">
      <c r="A11" s="15"/>
      <c r="B11" s="16" t="s">
        <v>91</v>
      </c>
      <c r="C11" s="20" t="s">
        <v>84</v>
      </c>
      <c r="D11" s="57">
        <v>12678</v>
      </c>
      <c r="E11" s="58">
        <v>22772</v>
      </c>
      <c r="F11" s="58">
        <v>197607360</v>
      </c>
      <c r="G11" s="59">
        <v>102.11</v>
      </c>
      <c r="H11" s="60">
        <f>IF(ISERROR((D11/B5)*100),0,(D11/B5)*100)</f>
        <v>912.7429805615551</v>
      </c>
      <c r="I11" s="61">
        <f t="shared" si="0"/>
        <v>1.7961823631487617</v>
      </c>
      <c r="J11" s="58">
        <f t="shared" si="1"/>
        <v>15586.635115948888</v>
      </c>
      <c r="K11" s="58">
        <f t="shared" si="2"/>
        <v>8677.646232215</v>
      </c>
      <c r="L11" s="58">
        <f>IF(ISERROR(F11/B5),0,F11/B5)</f>
        <v>142265.91792656586</v>
      </c>
      <c r="M11" s="59">
        <v>102.85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19118</v>
      </c>
      <c r="E12" s="63">
        <v>36356</v>
      </c>
      <c r="F12" s="63">
        <v>257042960</v>
      </c>
      <c r="G12" s="64">
        <v>103.12</v>
      </c>
      <c r="H12" s="65">
        <f>IF(ISERROR((D12/B6)*100),0,(D12/B6)*100)</f>
        <v>1129.9054373522458</v>
      </c>
      <c r="I12" s="66">
        <f t="shared" si="0"/>
        <v>1.9016633539073124</v>
      </c>
      <c r="J12" s="63">
        <f t="shared" si="1"/>
        <v>13445.075844753635</v>
      </c>
      <c r="K12" s="63">
        <f t="shared" si="2"/>
        <v>7070.166134888326</v>
      </c>
      <c r="L12" s="63">
        <f>IF(ISERROR(F12/B6),0,F12/B6)</f>
        <v>151916.64302600472</v>
      </c>
      <c r="M12" s="64">
        <v>103.48</v>
      </c>
    </row>
    <row r="13" spans="1:13" ht="13.5">
      <c r="A13" s="15"/>
      <c r="B13" s="18" t="s">
        <v>94</v>
      </c>
      <c r="C13" s="19" t="s">
        <v>90</v>
      </c>
      <c r="D13" s="62">
        <v>31796</v>
      </c>
      <c r="E13" s="63">
        <v>59128</v>
      </c>
      <c r="F13" s="63">
        <v>454650320</v>
      </c>
      <c r="G13" s="64">
        <v>102.68</v>
      </c>
      <c r="H13" s="65">
        <f>IF(ISERROR((D13/B7)*100),0,(D13/B7)*100)</f>
        <v>1032.0025965595585</v>
      </c>
      <c r="I13" s="66">
        <f t="shared" si="0"/>
        <v>1.8596049817587117</v>
      </c>
      <c r="J13" s="63">
        <f t="shared" si="1"/>
        <v>14298.978487860108</v>
      </c>
      <c r="K13" s="63">
        <f t="shared" si="2"/>
        <v>7689.255851711541</v>
      </c>
      <c r="L13" s="63">
        <f>IF(ISERROR(F13/B7),0,F13/B7)</f>
        <v>147565.82927620903</v>
      </c>
      <c r="M13" s="64">
        <v>103.24</v>
      </c>
    </row>
    <row r="14" spans="1:13" ht="13.5">
      <c r="A14" s="21"/>
      <c r="B14" s="22" t="s">
        <v>91</v>
      </c>
      <c r="C14" s="23" t="s">
        <v>84</v>
      </c>
      <c r="D14" s="67">
        <v>2</v>
      </c>
      <c r="E14" s="68">
        <v>5</v>
      </c>
      <c r="F14" s="68">
        <v>305690</v>
      </c>
      <c r="G14" s="69">
        <v>0</v>
      </c>
      <c r="H14" s="70">
        <f>IF(ISERROR((D14/B5)*100),0,(D14/B5)*100)</f>
        <v>0.14398848092152627</v>
      </c>
      <c r="I14" s="71">
        <f t="shared" si="0"/>
        <v>2.5</v>
      </c>
      <c r="J14" s="68">
        <f t="shared" si="1"/>
        <v>152845</v>
      </c>
      <c r="K14" s="68">
        <f t="shared" si="2"/>
        <v>61138</v>
      </c>
      <c r="L14" s="68">
        <f>IF(ISERROR(F14/B5),0,F14/B5)</f>
        <v>220.07919366450685</v>
      </c>
      <c r="M14" s="69">
        <v>0</v>
      </c>
    </row>
    <row r="15" spans="1:13" ht="13.5">
      <c r="A15" s="22" t="s">
        <v>95</v>
      </c>
      <c r="B15" s="22"/>
      <c r="C15" s="24" t="s">
        <v>86</v>
      </c>
      <c r="D15" s="72">
        <v>0</v>
      </c>
      <c r="E15" s="73">
        <v>0</v>
      </c>
      <c r="F15" s="73">
        <v>0</v>
      </c>
      <c r="G15" s="74">
        <v>0</v>
      </c>
      <c r="H15" s="75">
        <f>IF(ISERROR((D15/B6)*100),0,(D15/B6)*100)</f>
        <v>0</v>
      </c>
      <c r="I15" s="76">
        <f t="shared" si="0"/>
        <v>0</v>
      </c>
      <c r="J15" s="73">
        <f t="shared" si="1"/>
        <v>0</v>
      </c>
      <c r="K15" s="73">
        <f t="shared" si="2"/>
        <v>0</v>
      </c>
      <c r="L15" s="73">
        <f>IF(ISERROR(F15/B6),0,F15/B6)</f>
        <v>0</v>
      </c>
      <c r="M15" s="74">
        <v>0</v>
      </c>
    </row>
    <row r="16" spans="1:13" ht="13.5">
      <c r="A16" s="22"/>
      <c r="B16" s="25" t="s">
        <v>93</v>
      </c>
      <c r="C16" s="26" t="s">
        <v>90</v>
      </c>
      <c r="D16" s="72">
        <v>2</v>
      </c>
      <c r="E16" s="73">
        <v>5</v>
      </c>
      <c r="F16" s="73">
        <v>305690</v>
      </c>
      <c r="G16" s="74">
        <v>5.67</v>
      </c>
      <c r="H16" s="75">
        <f>IF(ISERROR((D16/B7)*100),0,(D16/B7)*100)</f>
        <v>0.06491398896462187</v>
      </c>
      <c r="I16" s="76">
        <f t="shared" si="0"/>
        <v>2.5</v>
      </c>
      <c r="J16" s="73">
        <f t="shared" si="1"/>
        <v>152845</v>
      </c>
      <c r="K16" s="73">
        <f t="shared" si="2"/>
        <v>61138</v>
      </c>
      <c r="L16" s="73">
        <f>IF(ISERROR(F16/B7),0,F16/B7)</f>
        <v>99.21778643297631</v>
      </c>
      <c r="M16" s="74">
        <v>5.7</v>
      </c>
    </row>
    <row r="17" spans="1:13" ht="13.5">
      <c r="A17" s="22"/>
      <c r="B17" s="22" t="s">
        <v>91</v>
      </c>
      <c r="C17" s="23" t="s">
        <v>84</v>
      </c>
      <c r="D17" s="67">
        <v>1520</v>
      </c>
      <c r="E17" s="68">
        <v>3696</v>
      </c>
      <c r="F17" s="68">
        <v>26733980</v>
      </c>
      <c r="G17" s="69">
        <v>92.53</v>
      </c>
      <c r="H17" s="70">
        <f>IF(ISERROR((D17/B5)*100),0,(D17/B5)*100)</f>
        <v>109.43124550035996</v>
      </c>
      <c r="I17" s="71">
        <f t="shared" si="0"/>
        <v>2.431578947368421</v>
      </c>
      <c r="J17" s="68">
        <f t="shared" si="1"/>
        <v>17588.144736842107</v>
      </c>
      <c r="K17" s="68">
        <f t="shared" si="2"/>
        <v>7233.219696969697</v>
      </c>
      <c r="L17" s="68">
        <f>IF(ISERROR(F17/B5),0,F17/B5)</f>
        <v>19246.925845932325</v>
      </c>
      <c r="M17" s="69">
        <v>93.19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1725</v>
      </c>
      <c r="E18" s="73">
        <v>4137</v>
      </c>
      <c r="F18" s="73">
        <v>32644420</v>
      </c>
      <c r="G18" s="74">
        <v>100.86</v>
      </c>
      <c r="H18" s="75">
        <f>IF(ISERROR((D18/B6)*100),0,(D18/B6)*100)</f>
        <v>101.95035460992908</v>
      </c>
      <c r="I18" s="76">
        <f t="shared" si="0"/>
        <v>2.3982608695652172</v>
      </c>
      <c r="J18" s="73">
        <f t="shared" si="1"/>
        <v>18924.30144927536</v>
      </c>
      <c r="K18" s="73">
        <f t="shared" si="2"/>
        <v>7890.8436064781245</v>
      </c>
      <c r="L18" s="73">
        <f>IF(ISERROR(F18/B6),0,F18/B6)</f>
        <v>19293.392434988178</v>
      </c>
      <c r="M18" s="74">
        <v>101.22</v>
      </c>
    </row>
    <row r="19" spans="1:13" ht="13.5">
      <c r="A19" s="22"/>
      <c r="B19" s="22" t="s">
        <v>94</v>
      </c>
      <c r="C19" s="26" t="s">
        <v>90</v>
      </c>
      <c r="D19" s="72">
        <v>3245</v>
      </c>
      <c r="E19" s="73">
        <v>7833</v>
      </c>
      <c r="F19" s="73">
        <v>59378400</v>
      </c>
      <c r="G19" s="74">
        <v>96.93</v>
      </c>
      <c r="H19" s="75">
        <f>IF(ISERROR((D19/B7)*100),0,(D19/B7)*100)</f>
        <v>105.322947095099</v>
      </c>
      <c r="I19" s="76">
        <f t="shared" si="0"/>
        <v>2.4138674884437594</v>
      </c>
      <c r="J19" s="73">
        <f t="shared" si="1"/>
        <v>18298.428351309707</v>
      </c>
      <c r="K19" s="73">
        <f t="shared" si="2"/>
        <v>7580.543852929912</v>
      </c>
      <c r="L19" s="73">
        <f>IF(ISERROR(F19/B7),0,F19/B7)</f>
        <v>19272.444011684518</v>
      </c>
      <c r="M19" s="74">
        <v>97.46</v>
      </c>
    </row>
    <row r="20" spans="1:13" ht="13.5">
      <c r="A20" s="12"/>
      <c r="B20" s="27"/>
      <c r="C20" s="20" t="s">
        <v>84</v>
      </c>
      <c r="D20" s="57">
        <v>6502</v>
      </c>
      <c r="E20" s="58">
        <v>8775</v>
      </c>
      <c r="F20" s="58">
        <v>85230150</v>
      </c>
      <c r="G20" s="59">
        <v>105.59</v>
      </c>
      <c r="H20" s="60">
        <f>IF(ISERROR((D20/B5)*100),0,(D20/B5)*100)</f>
        <v>468.1065514758819</v>
      </c>
      <c r="I20" s="61">
        <f t="shared" si="0"/>
        <v>1.349584743155952</v>
      </c>
      <c r="J20" s="58">
        <f t="shared" si="1"/>
        <v>13108.297446939403</v>
      </c>
      <c r="K20" s="58">
        <f t="shared" si="2"/>
        <v>9712.837606837607</v>
      </c>
      <c r="L20" s="58">
        <f>IF(ISERROR(F20/B5),0,F20/B5)</f>
        <v>61360.799136069116</v>
      </c>
      <c r="M20" s="59">
        <v>106.35</v>
      </c>
    </row>
    <row r="21" spans="1:13" ht="13.5">
      <c r="A21" s="28" t="s">
        <v>96</v>
      </c>
      <c r="B21" s="29"/>
      <c r="C21" s="17" t="s">
        <v>86</v>
      </c>
      <c r="D21" s="62">
        <v>9572</v>
      </c>
      <c r="E21" s="63">
        <v>12907</v>
      </c>
      <c r="F21" s="63">
        <v>113270540</v>
      </c>
      <c r="G21" s="64">
        <v>103.2</v>
      </c>
      <c r="H21" s="65">
        <f>IF(ISERROR((D21/B6)*100),0,(D21/B6)*100)</f>
        <v>565.7210401891252</v>
      </c>
      <c r="I21" s="66">
        <f t="shared" si="0"/>
        <v>1.348412035102382</v>
      </c>
      <c r="J21" s="63">
        <f t="shared" si="1"/>
        <v>11833.529043042206</v>
      </c>
      <c r="K21" s="63">
        <f t="shared" si="2"/>
        <v>8775.89989927946</v>
      </c>
      <c r="L21" s="63">
        <f>IF(ISERROR(F21/B6),0,F21/B6)</f>
        <v>66944.76359338062</v>
      </c>
      <c r="M21" s="64">
        <v>103.56</v>
      </c>
    </row>
    <row r="22" spans="1:13" ht="13.5">
      <c r="A22" s="30"/>
      <c r="B22" s="31"/>
      <c r="C22" s="19" t="s">
        <v>90</v>
      </c>
      <c r="D22" s="62">
        <v>16074</v>
      </c>
      <c r="E22" s="63">
        <v>21682</v>
      </c>
      <c r="F22" s="63">
        <v>198500690</v>
      </c>
      <c r="G22" s="64">
        <v>104.21</v>
      </c>
      <c r="H22" s="65">
        <f>IF(ISERROR((D22/B7)*100),0,(D22/B7)*100)</f>
        <v>521.713729308666</v>
      </c>
      <c r="I22" s="66">
        <f t="shared" si="0"/>
        <v>1.3488864003981584</v>
      </c>
      <c r="J22" s="63">
        <f t="shared" si="1"/>
        <v>12349.178175936295</v>
      </c>
      <c r="K22" s="63">
        <f t="shared" si="2"/>
        <v>9155.091319988931</v>
      </c>
      <c r="L22" s="63">
        <f>IF(ISERROR(F22/B7),0,F22/B7)</f>
        <v>64427.35800064914</v>
      </c>
      <c r="M22" s="64">
        <v>104.79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48</v>
      </c>
      <c r="E29" s="58">
        <v>377</v>
      </c>
      <c r="F29" s="58">
        <v>3347600</v>
      </c>
      <c r="G29" s="59">
        <v>131.52</v>
      </c>
      <c r="H29" s="60">
        <f>IF(ISERROR((D29/B5)*100),0,(D29/B5)*100)</f>
        <v>3.455723542116631</v>
      </c>
      <c r="I29" s="61">
        <f t="shared" si="0"/>
        <v>7.854166666666667</v>
      </c>
      <c r="J29" s="58">
        <f t="shared" si="1"/>
        <v>69741.66666666667</v>
      </c>
      <c r="K29" s="58">
        <f t="shared" si="2"/>
        <v>8879.575596816976</v>
      </c>
      <c r="L29" s="58">
        <f>IF(ISERROR(F29/B5),0,F29/B5)</f>
        <v>2410.079193664507</v>
      </c>
      <c r="M29" s="59">
        <v>132.47</v>
      </c>
    </row>
    <row r="30" spans="1:13" ht="13.5">
      <c r="A30" s="28" t="s">
        <v>103</v>
      </c>
      <c r="B30" s="29"/>
      <c r="C30" s="17" t="s">
        <v>86</v>
      </c>
      <c r="D30" s="62">
        <v>75</v>
      </c>
      <c r="E30" s="63">
        <v>699</v>
      </c>
      <c r="F30" s="63">
        <v>6815650</v>
      </c>
      <c r="G30" s="64">
        <v>101.21</v>
      </c>
      <c r="H30" s="65">
        <f>IF(ISERROR((D30/B6)*100),0,(D30/B6)*100)</f>
        <v>4.432624113475177</v>
      </c>
      <c r="I30" s="66">
        <f t="shared" si="0"/>
        <v>9.32</v>
      </c>
      <c r="J30" s="63">
        <f t="shared" si="1"/>
        <v>90875.33333333333</v>
      </c>
      <c r="K30" s="63">
        <f t="shared" si="2"/>
        <v>9750.572246065809</v>
      </c>
      <c r="L30" s="63">
        <f>IF(ISERROR(F30/B6),0,F30/B6)</f>
        <v>4028.1619385342788</v>
      </c>
      <c r="M30" s="64">
        <v>101.57</v>
      </c>
    </row>
    <row r="31" spans="1:13" ht="13.5">
      <c r="A31" s="15"/>
      <c r="B31" s="34"/>
      <c r="C31" s="19" t="s">
        <v>90</v>
      </c>
      <c r="D31" s="62">
        <v>123</v>
      </c>
      <c r="E31" s="63">
        <v>1076</v>
      </c>
      <c r="F31" s="63">
        <v>10163250</v>
      </c>
      <c r="G31" s="64">
        <v>109.53</v>
      </c>
      <c r="H31" s="65">
        <f>IF(ISERROR((D31/B7)*100),0,(D31/B7)*100)</f>
        <v>3.992210321324245</v>
      </c>
      <c r="I31" s="66">
        <f t="shared" si="0"/>
        <v>8.747967479674797</v>
      </c>
      <c r="J31" s="63">
        <f t="shared" si="1"/>
        <v>82628.0487804878</v>
      </c>
      <c r="K31" s="63">
        <f t="shared" si="2"/>
        <v>9445.399628252788</v>
      </c>
      <c r="L31" s="63">
        <f>IF(ISERROR(F31/B7),0,F31/B7)</f>
        <v>3298.6854917234664</v>
      </c>
      <c r="M31" s="64">
        <v>110.13</v>
      </c>
    </row>
    <row r="32" spans="1:13" ht="13.5">
      <c r="A32" s="35"/>
      <c r="B32" s="36"/>
      <c r="C32" s="37" t="s">
        <v>84</v>
      </c>
      <c r="D32" s="67">
        <v>21566</v>
      </c>
      <c r="E32" s="68">
        <v>50314</v>
      </c>
      <c r="F32" s="68">
        <v>695313284</v>
      </c>
      <c r="G32" s="69">
        <v>100.63</v>
      </c>
      <c r="H32" s="70">
        <f>IF(ISERROR((D32/B5)*100),0,(D32/B5)*100)</f>
        <v>1552.6277897768177</v>
      </c>
      <c r="I32" s="71">
        <f t="shared" si="0"/>
        <v>2.3330242047667626</v>
      </c>
      <c r="J32" s="68">
        <f t="shared" si="1"/>
        <v>32241.179820087174</v>
      </c>
      <c r="K32" s="68">
        <f t="shared" si="2"/>
        <v>13819.479349683985</v>
      </c>
      <c r="L32" s="68">
        <f>IF(ISERROR(F32/B5),0,F32/B5)</f>
        <v>500585.5176385889</v>
      </c>
      <c r="M32" s="69">
        <v>101.35</v>
      </c>
    </row>
    <row r="33" spans="1:13" ht="13.5">
      <c r="A33" s="38" t="s">
        <v>90</v>
      </c>
      <c r="B33" s="39"/>
      <c r="C33" s="24" t="s">
        <v>86</v>
      </c>
      <c r="D33" s="72">
        <v>31470</v>
      </c>
      <c r="E33" s="73">
        <v>72520</v>
      </c>
      <c r="F33" s="73">
        <v>873520950</v>
      </c>
      <c r="G33" s="74">
        <v>102.92</v>
      </c>
      <c r="H33" s="75">
        <f>IF(ISERROR((D33/B6)*100),0,(D33/B6)*100)</f>
        <v>1859.9290780141841</v>
      </c>
      <c r="I33" s="76">
        <f t="shared" si="0"/>
        <v>2.3044169049888783</v>
      </c>
      <c r="J33" s="73">
        <f t="shared" si="1"/>
        <v>27757.259294566255</v>
      </c>
      <c r="K33" s="73">
        <f t="shared" si="2"/>
        <v>12045.242002206289</v>
      </c>
      <c r="L33" s="73">
        <f>IF(ISERROR(F33/B6),0,F33/B6)</f>
        <v>516265.3368794326</v>
      </c>
      <c r="M33" s="74">
        <v>103.29</v>
      </c>
    </row>
    <row r="34" spans="1:13" ht="13.5">
      <c r="A34" s="40"/>
      <c r="B34" s="41"/>
      <c r="C34" s="26" t="s">
        <v>90</v>
      </c>
      <c r="D34" s="77">
        <v>53036</v>
      </c>
      <c r="E34" s="78">
        <v>122834</v>
      </c>
      <c r="F34" s="78">
        <v>1568834234</v>
      </c>
      <c r="G34" s="79">
        <v>101.89</v>
      </c>
      <c r="H34" s="80">
        <f>IF(ISERROR((D34/B7)*100),0,(D34/B7)*100)</f>
        <v>1721.389159363843</v>
      </c>
      <c r="I34" s="81">
        <f t="shared" si="0"/>
        <v>2.3160494758277395</v>
      </c>
      <c r="J34" s="78">
        <f>IF(ISERROR(F34/D34),0,F34/D34)</f>
        <v>29580.553473112603</v>
      </c>
      <c r="K34" s="78">
        <f>IF(ISERROR(F34/E34),0,F34/E34)</f>
        <v>12771.986860315548</v>
      </c>
      <c r="L34" s="78">
        <f>IF(ISERROR(F34/B7),0,F34/B7)</f>
        <v>509196.44076598505</v>
      </c>
      <c r="M34" s="79">
        <v>102.45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94</v>
      </c>
      <c r="C38" s="45" t="s">
        <v>84</v>
      </c>
      <c r="D38" s="57">
        <v>839</v>
      </c>
      <c r="E38" s="58">
        <v>1362</v>
      </c>
      <c r="F38" s="58">
        <v>6743214</v>
      </c>
      <c r="G38" s="59">
        <v>63.32</v>
      </c>
      <c r="H38" s="60">
        <f aca="true" t="shared" si="3" ref="H38:H49">IF(ISERROR((D38/B38)*100),0,(D38/B38)*100)</f>
        <v>892.5531914893617</v>
      </c>
      <c r="I38" s="61">
        <f aca="true" t="shared" si="4" ref="I38:I49">IF(ISERROR(E38/D38),0,E38/D38)</f>
        <v>1.6233611442193088</v>
      </c>
      <c r="J38" s="58">
        <f aca="true" t="shared" si="5" ref="J38:J49">IF(ISERROR(F38/D38),0,F38/D38)</f>
        <v>8037.203814064363</v>
      </c>
      <c r="K38" s="58">
        <f aca="true" t="shared" si="6" ref="K38:K49">IF(ISERROR(F38/E38),0,F38/E38)</f>
        <v>4950.964757709251</v>
      </c>
      <c r="L38" s="58">
        <f aca="true" t="shared" si="7" ref="L38:L49">IF(ISERROR(F38/B38),0,F38/B38)</f>
        <v>71736.31914893616</v>
      </c>
      <c r="M38" s="59">
        <v>66.02</v>
      </c>
    </row>
    <row r="39" spans="1:13" ht="13.5">
      <c r="A39" s="54" t="s">
        <v>114</v>
      </c>
      <c r="B39" s="88">
        <v>98</v>
      </c>
      <c r="C39" s="46" t="s">
        <v>86</v>
      </c>
      <c r="D39" s="62">
        <v>944</v>
      </c>
      <c r="E39" s="63">
        <v>1565</v>
      </c>
      <c r="F39" s="63">
        <v>17466300</v>
      </c>
      <c r="G39" s="64">
        <v>162.82</v>
      </c>
      <c r="H39" s="65">
        <f t="shared" si="3"/>
        <v>963.265306122449</v>
      </c>
      <c r="I39" s="66">
        <f t="shared" si="4"/>
        <v>1.6578389830508475</v>
      </c>
      <c r="J39" s="63">
        <f t="shared" si="5"/>
        <v>18502.436440677968</v>
      </c>
      <c r="K39" s="63">
        <f t="shared" si="6"/>
        <v>11160.575079872204</v>
      </c>
      <c r="L39" s="63">
        <f t="shared" si="7"/>
        <v>178227.55102040817</v>
      </c>
      <c r="M39" s="64">
        <v>159.49</v>
      </c>
    </row>
    <row r="40" spans="1:13" ht="13.5">
      <c r="A40" s="47" t="s">
        <v>49</v>
      </c>
      <c r="B40" s="89">
        <f>B38+B39</f>
        <v>192</v>
      </c>
      <c r="C40" s="48" t="s">
        <v>90</v>
      </c>
      <c r="D40" s="82">
        <v>1783</v>
      </c>
      <c r="E40" s="83">
        <v>2927</v>
      </c>
      <c r="F40" s="83">
        <v>24209514</v>
      </c>
      <c r="G40" s="84">
        <v>113.25</v>
      </c>
      <c r="H40" s="85">
        <f t="shared" si="3"/>
        <v>928.6458333333334</v>
      </c>
      <c r="I40" s="86">
        <f t="shared" si="4"/>
        <v>1.6416152551878855</v>
      </c>
      <c r="J40" s="83">
        <f t="shared" si="5"/>
        <v>13577.966348850252</v>
      </c>
      <c r="K40" s="83">
        <f t="shared" si="6"/>
        <v>8271.10146908097</v>
      </c>
      <c r="L40" s="83">
        <f t="shared" si="7"/>
        <v>126091.21875</v>
      </c>
      <c r="M40" s="84">
        <v>114.43</v>
      </c>
    </row>
    <row r="41" spans="1:13" ht="13.5">
      <c r="A41" s="55"/>
      <c r="B41" s="90">
        <v>174</v>
      </c>
      <c r="C41" s="49" t="s">
        <v>84</v>
      </c>
      <c r="D41" s="67">
        <v>795</v>
      </c>
      <c r="E41" s="68">
        <v>1959</v>
      </c>
      <c r="F41" s="68">
        <v>19022116</v>
      </c>
      <c r="G41" s="69">
        <v>126.04</v>
      </c>
      <c r="H41" s="70">
        <f t="shared" si="3"/>
        <v>456.8965517241379</v>
      </c>
      <c r="I41" s="71">
        <f t="shared" si="4"/>
        <v>2.4641509433962265</v>
      </c>
      <c r="J41" s="68">
        <f t="shared" si="5"/>
        <v>23927.18993710692</v>
      </c>
      <c r="K41" s="68">
        <f t="shared" si="6"/>
        <v>9710.115364982134</v>
      </c>
      <c r="L41" s="68">
        <f t="shared" si="7"/>
        <v>109322.50574712643</v>
      </c>
      <c r="M41" s="69">
        <v>128.21</v>
      </c>
    </row>
    <row r="42" spans="1:13" ht="13.5">
      <c r="A42" s="56" t="s">
        <v>115</v>
      </c>
      <c r="B42" s="91">
        <v>147</v>
      </c>
      <c r="C42" s="50" t="s">
        <v>86</v>
      </c>
      <c r="D42" s="72">
        <v>1110</v>
      </c>
      <c r="E42" s="73">
        <v>1896</v>
      </c>
      <c r="F42" s="73">
        <v>14229904</v>
      </c>
      <c r="G42" s="74">
        <v>55.41</v>
      </c>
      <c r="H42" s="75">
        <f t="shared" si="3"/>
        <v>755.1020408163265</v>
      </c>
      <c r="I42" s="76">
        <f t="shared" si="4"/>
        <v>1.7081081081081082</v>
      </c>
      <c r="J42" s="73">
        <f t="shared" si="5"/>
        <v>12819.733333333334</v>
      </c>
      <c r="K42" s="73">
        <f t="shared" si="6"/>
        <v>7505.223628691983</v>
      </c>
      <c r="L42" s="73">
        <f t="shared" si="7"/>
        <v>96802.06802721089</v>
      </c>
      <c r="M42" s="74">
        <v>59.18</v>
      </c>
    </row>
    <row r="43" spans="1:13" ht="13.5">
      <c r="A43" s="51" t="s">
        <v>49</v>
      </c>
      <c r="B43" s="92">
        <f>B41+B42</f>
        <v>321</v>
      </c>
      <c r="C43" s="52" t="s">
        <v>90</v>
      </c>
      <c r="D43" s="77">
        <v>1905</v>
      </c>
      <c r="E43" s="78">
        <v>3855</v>
      </c>
      <c r="F43" s="78">
        <v>33252020</v>
      </c>
      <c r="G43" s="79">
        <v>81.55</v>
      </c>
      <c r="H43" s="80">
        <f t="shared" si="3"/>
        <v>593.4579439252336</v>
      </c>
      <c r="I43" s="81">
        <f t="shared" si="4"/>
        <v>2.0236220472440944</v>
      </c>
      <c r="J43" s="78">
        <f t="shared" si="5"/>
        <v>17455.128608923886</v>
      </c>
      <c r="K43" s="78">
        <f t="shared" si="6"/>
        <v>8625.686121919585</v>
      </c>
      <c r="L43" s="78">
        <f t="shared" si="7"/>
        <v>103588.84735202492</v>
      </c>
      <c r="M43" s="79">
        <v>84.6</v>
      </c>
    </row>
    <row r="44" spans="1:13" ht="13.5">
      <c r="A44" s="53"/>
      <c r="B44" s="87">
        <v>277</v>
      </c>
      <c r="C44" s="45" t="s">
        <v>84</v>
      </c>
      <c r="D44" s="57">
        <v>2394</v>
      </c>
      <c r="E44" s="58">
        <v>7560</v>
      </c>
      <c r="F44" s="58">
        <v>103154562</v>
      </c>
      <c r="G44" s="59">
        <v>93.62</v>
      </c>
      <c r="H44" s="60">
        <f t="shared" si="3"/>
        <v>864.2599277978339</v>
      </c>
      <c r="I44" s="61">
        <f t="shared" si="4"/>
        <v>3.1578947368421053</v>
      </c>
      <c r="J44" s="58">
        <f t="shared" si="5"/>
        <v>43088.78947368421</v>
      </c>
      <c r="K44" s="58">
        <f t="shared" si="6"/>
        <v>13644.783333333333</v>
      </c>
      <c r="L44" s="58">
        <f t="shared" si="7"/>
        <v>372399.1407942238</v>
      </c>
      <c r="M44" s="59">
        <v>94.29</v>
      </c>
    </row>
    <row r="45" spans="1:13" ht="13.5">
      <c r="A45" s="54" t="s">
        <v>116</v>
      </c>
      <c r="B45" s="88">
        <v>232</v>
      </c>
      <c r="C45" s="46" t="s">
        <v>86</v>
      </c>
      <c r="D45" s="62">
        <v>2724</v>
      </c>
      <c r="E45" s="63">
        <v>6432</v>
      </c>
      <c r="F45" s="63">
        <v>80866414</v>
      </c>
      <c r="G45" s="64">
        <v>104.06</v>
      </c>
      <c r="H45" s="65">
        <f t="shared" si="3"/>
        <v>1174.1379310344828</v>
      </c>
      <c r="I45" s="66">
        <f t="shared" si="4"/>
        <v>2.3612334801762116</v>
      </c>
      <c r="J45" s="63">
        <f t="shared" si="5"/>
        <v>29686.642437591778</v>
      </c>
      <c r="K45" s="63">
        <f t="shared" si="6"/>
        <v>12572.51461442786</v>
      </c>
      <c r="L45" s="63">
        <f t="shared" si="7"/>
        <v>348562.1293103448</v>
      </c>
      <c r="M45" s="64">
        <v>110.34</v>
      </c>
    </row>
    <row r="46" spans="1:13" ht="13.5">
      <c r="A46" s="47" t="s">
        <v>49</v>
      </c>
      <c r="B46" s="89">
        <f>B44+B45</f>
        <v>509</v>
      </c>
      <c r="C46" s="48" t="s">
        <v>90</v>
      </c>
      <c r="D46" s="82">
        <v>5118</v>
      </c>
      <c r="E46" s="83">
        <v>13992</v>
      </c>
      <c r="F46" s="83">
        <v>184020976</v>
      </c>
      <c r="G46" s="84">
        <v>97.94</v>
      </c>
      <c r="H46" s="85">
        <f t="shared" si="3"/>
        <v>1005.5009823182711</v>
      </c>
      <c r="I46" s="86">
        <f t="shared" si="4"/>
        <v>2.733880422039859</v>
      </c>
      <c r="J46" s="83">
        <f t="shared" si="5"/>
        <v>35955.642047674875</v>
      </c>
      <c r="K46" s="83">
        <f t="shared" si="6"/>
        <v>13151.870783304745</v>
      </c>
      <c r="L46" s="83">
        <f t="shared" si="7"/>
        <v>361534.33398821217</v>
      </c>
      <c r="M46" s="84">
        <v>101.01</v>
      </c>
    </row>
    <row r="47" spans="1:13" ht="13.5">
      <c r="A47" s="55"/>
      <c r="B47" s="90">
        <v>844</v>
      </c>
      <c r="C47" s="49" t="s">
        <v>84</v>
      </c>
      <c r="D47" s="67">
        <v>17530</v>
      </c>
      <c r="E47" s="68">
        <v>39424</v>
      </c>
      <c r="F47" s="68">
        <v>566343372</v>
      </c>
      <c r="G47" s="69">
        <v>102.09</v>
      </c>
      <c r="H47" s="70">
        <f t="shared" si="3"/>
        <v>2077.0142180094786</v>
      </c>
      <c r="I47" s="71">
        <f t="shared" si="4"/>
        <v>2.2489446662863664</v>
      </c>
      <c r="J47" s="68">
        <f t="shared" si="5"/>
        <v>32307.09480889903</v>
      </c>
      <c r="K47" s="68">
        <f t="shared" si="6"/>
        <v>14365.446732954546</v>
      </c>
      <c r="L47" s="68">
        <f t="shared" si="7"/>
        <v>671022.952606635</v>
      </c>
      <c r="M47" s="69">
        <v>102.33</v>
      </c>
    </row>
    <row r="48" spans="1:13" ht="13.5">
      <c r="A48" s="56" t="s">
        <v>117</v>
      </c>
      <c r="B48" s="91">
        <v>1215</v>
      </c>
      <c r="C48" s="50" t="s">
        <v>86</v>
      </c>
      <c r="D48" s="72">
        <v>26671</v>
      </c>
      <c r="E48" s="73">
        <v>62575</v>
      </c>
      <c r="F48" s="73">
        <v>760433832</v>
      </c>
      <c r="G48" s="74">
        <v>103.6</v>
      </c>
      <c r="H48" s="75">
        <f t="shared" si="3"/>
        <v>2195.144032921811</v>
      </c>
      <c r="I48" s="76">
        <f t="shared" si="4"/>
        <v>2.3461812455475983</v>
      </c>
      <c r="J48" s="73">
        <f t="shared" si="5"/>
        <v>28511.635559221628</v>
      </c>
      <c r="K48" s="73">
        <f t="shared" si="6"/>
        <v>12152.358481821813</v>
      </c>
      <c r="L48" s="73">
        <f t="shared" si="7"/>
        <v>625871.4666666667</v>
      </c>
      <c r="M48" s="74">
        <v>102.32</v>
      </c>
    </row>
    <row r="49" spans="1:13" ht="13.5">
      <c r="A49" s="51" t="s">
        <v>50</v>
      </c>
      <c r="B49" s="92">
        <f>B47+B48</f>
        <v>2059</v>
      </c>
      <c r="C49" s="52" t="s">
        <v>90</v>
      </c>
      <c r="D49" s="77">
        <v>44201</v>
      </c>
      <c r="E49" s="78">
        <v>101999</v>
      </c>
      <c r="F49" s="78">
        <v>1326777204</v>
      </c>
      <c r="G49" s="79">
        <v>102.95</v>
      </c>
      <c r="H49" s="80">
        <f t="shared" si="3"/>
        <v>2146.721709567751</v>
      </c>
      <c r="I49" s="81">
        <f t="shared" si="4"/>
        <v>2.3076174747177665</v>
      </c>
      <c r="J49" s="78">
        <f t="shared" si="5"/>
        <v>30016.904685414356</v>
      </c>
      <c r="K49" s="78">
        <f t="shared" si="6"/>
        <v>13007.747173991902</v>
      </c>
      <c r="L49" s="78">
        <f t="shared" si="7"/>
        <v>644379.4094220495</v>
      </c>
      <c r="M49" s="79">
        <v>102.3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0" sqref="N10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310771</v>
      </c>
      <c r="D3" s="96"/>
      <c r="E3" s="97" t="s">
        <v>78</v>
      </c>
      <c r="F3" s="116" t="s">
        <v>134</v>
      </c>
      <c r="G3" s="117"/>
      <c r="H3" s="97" t="s">
        <v>79</v>
      </c>
      <c r="I3" s="116" t="s">
        <v>74</v>
      </c>
      <c r="J3" s="117"/>
      <c r="K3" s="2"/>
      <c r="L3" s="2" t="s">
        <v>135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477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627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1104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251</v>
      </c>
      <c r="E8" s="58">
        <v>5164</v>
      </c>
      <c r="F8" s="58">
        <v>129223280</v>
      </c>
      <c r="G8" s="59">
        <v>81.19</v>
      </c>
      <c r="H8" s="60">
        <f>IF(ISERROR((D8/B5)*100),0,(D8/B5)*100)</f>
        <v>52.620545073375254</v>
      </c>
      <c r="I8" s="61">
        <f aca="true" t="shared" si="0" ref="I8:I34">IF(ISERROR(E8/D8),0,E8/D8)</f>
        <v>20.573705179282868</v>
      </c>
      <c r="J8" s="58">
        <f aca="true" t="shared" si="1" ref="J8:J33">IF(ISERROR(F8/D8),0,F8/D8)</f>
        <v>514833.78486055776</v>
      </c>
      <c r="K8" s="58">
        <f aca="true" t="shared" si="2" ref="K8:K33">IF(ISERROR(F8/E8),0,F8/E8)</f>
        <v>25023.87296669249</v>
      </c>
      <c r="L8" s="58">
        <f>IF(ISERROR(F8/B5),0,F8/B5)</f>
        <v>270908.34381551365</v>
      </c>
      <c r="M8" s="59">
        <v>80.85</v>
      </c>
    </row>
    <row r="9" spans="1:13" ht="13.5">
      <c r="A9" s="15" t="s">
        <v>92</v>
      </c>
      <c r="B9" s="16"/>
      <c r="C9" s="17" t="s">
        <v>86</v>
      </c>
      <c r="D9" s="62">
        <v>244</v>
      </c>
      <c r="E9" s="63">
        <v>4481</v>
      </c>
      <c r="F9" s="63">
        <v>123894896</v>
      </c>
      <c r="G9" s="64">
        <v>102.52</v>
      </c>
      <c r="H9" s="65">
        <f>IF(ISERROR((D9/B6)*100),0,(D9/B6)*100)</f>
        <v>38.91547049441787</v>
      </c>
      <c r="I9" s="66">
        <f t="shared" si="0"/>
        <v>18.364754098360656</v>
      </c>
      <c r="J9" s="63">
        <f t="shared" si="1"/>
        <v>507765.9672131148</v>
      </c>
      <c r="K9" s="63">
        <f t="shared" si="2"/>
        <v>27648.939076099086</v>
      </c>
      <c r="L9" s="63">
        <f>IF(ISERROR(F9/B6),0,F9/B6)</f>
        <v>197599.51515151514</v>
      </c>
      <c r="M9" s="64">
        <v>100.4</v>
      </c>
    </row>
    <row r="10" spans="1:13" ht="13.5">
      <c r="A10" s="15"/>
      <c r="B10" s="18" t="s">
        <v>93</v>
      </c>
      <c r="C10" s="19" t="s">
        <v>90</v>
      </c>
      <c r="D10" s="62">
        <v>495</v>
      </c>
      <c r="E10" s="63">
        <v>9645</v>
      </c>
      <c r="F10" s="63">
        <v>253118176</v>
      </c>
      <c r="G10" s="64">
        <v>90.4</v>
      </c>
      <c r="H10" s="65">
        <f>IF(ISERROR((D10/B7)*100),0,(D10/B7)*100)</f>
        <v>44.83695652173913</v>
      </c>
      <c r="I10" s="66">
        <f t="shared" si="0"/>
        <v>19.484848484848484</v>
      </c>
      <c r="J10" s="63">
        <f t="shared" si="1"/>
        <v>511349.8505050505</v>
      </c>
      <c r="K10" s="63">
        <f t="shared" si="2"/>
        <v>26243.460445826855</v>
      </c>
      <c r="L10" s="63">
        <f>IF(ISERROR(F10/B7),0,F10/B7)</f>
        <v>229273.71014492755</v>
      </c>
      <c r="M10" s="64">
        <v>89.17</v>
      </c>
    </row>
    <row r="11" spans="1:13" ht="13.5">
      <c r="A11" s="15"/>
      <c r="B11" s="16" t="s">
        <v>91</v>
      </c>
      <c r="C11" s="20" t="s">
        <v>84</v>
      </c>
      <c r="D11" s="57">
        <v>4368</v>
      </c>
      <c r="E11" s="58">
        <v>7503</v>
      </c>
      <c r="F11" s="58">
        <v>57628590</v>
      </c>
      <c r="G11" s="59">
        <v>97.37</v>
      </c>
      <c r="H11" s="60">
        <f>IF(ISERROR((D11/B5)*100),0,(D11/B5)*100)</f>
        <v>915.7232704402516</v>
      </c>
      <c r="I11" s="61">
        <f t="shared" si="0"/>
        <v>1.7177197802197801</v>
      </c>
      <c r="J11" s="58">
        <f t="shared" si="1"/>
        <v>13193.358516483517</v>
      </c>
      <c r="K11" s="58">
        <f t="shared" si="2"/>
        <v>7680.739704118353</v>
      </c>
      <c r="L11" s="58">
        <f>IF(ISERROR(F11/B5),0,F11/B5)</f>
        <v>120814.65408805032</v>
      </c>
      <c r="M11" s="59">
        <v>96.96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7112</v>
      </c>
      <c r="E12" s="63">
        <v>12580</v>
      </c>
      <c r="F12" s="63">
        <v>91272520</v>
      </c>
      <c r="G12" s="64">
        <v>99.4</v>
      </c>
      <c r="H12" s="65">
        <f>IF(ISERROR((D12/B6)*100),0,(D12/B6)*100)</f>
        <v>1134.2902711323766</v>
      </c>
      <c r="I12" s="66">
        <f t="shared" si="0"/>
        <v>1.7688413948256467</v>
      </c>
      <c r="J12" s="63">
        <f t="shared" si="1"/>
        <v>12833.59392575928</v>
      </c>
      <c r="K12" s="63">
        <f t="shared" si="2"/>
        <v>7255.367249602544</v>
      </c>
      <c r="L12" s="63">
        <f>IF(ISERROR(F12/B6),0,F12/B6)</f>
        <v>145570.20733652313</v>
      </c>
      <c r="M12" s="64">
        <v>97.34</v>
      </c>
    </row>
    <row r="13" spans="1:13" ht="13.5">
      <c r="A13" s="15"/>
      <c r="B13" s="18" t="s">
        <v>94</v>
      </c>
      <c r="C13" s="19" t="s">
        <v>90</v>
      </c>
      <c r="D13" s="62">
        <v>11480</v>
      </c>
      <c r="E13" s="63">
        <v>20083</v>
      </c>
      <c r="F13" s="63">
        <v>148901110</v>
      </c>
      <c r="G13" s="64">
        <v>98.6</v>
      </c>
      <c r="H13" s="65">
        <f>IF(ISERROR((D13/B7)*100),0,(D13/B7)*100)</f>
        <v>1039.8550724637682</v>
      </c>
      <c r="I13" s="66">
        <f t="shared" si="0"/>
        <v>1.7493902439024391</v>
      </c>
      <c r="J13" s="63">
        <f t="shared" si="1"/>
        <v>12970.479965156794</v>
      </c>
      <c r="K13" s="63">
        <f t="shared" si="2"/>
        <v>7414.28621221929</v>
      </c>
      <c r="L13" s="63">
        <f>IF(ISERROR(F13/B7),0,F13/B7)</f>
        <v>134874.1938405797</v>
      </c>
      <c r="M13" s="64">
        <v>97.26</v>
      </c>
    </row>
    <row r="14" spans="1:13" ht="13.5">
      <c r="A14" s="21"/>
      <c r="B14" s="22" t="s">
        <v>91</v>
      </c>
      <c r="C14" s="23" t="s">
        <v>84</v>
      </c>
      <c r="D14" s="67">
        <v>0</v>
      </c>
      <c r="E14" s="68">
        <v>0</v>
      </c>
      <c r="F14" s="68">
        <v>0</v>
      </c>
      <c r="G14" s="69">
        <v>0</v>
      </c>
      <c r="H14" s="70">
        <f>IF(ISERROR((D14/B5)*100),0,(D14/B5)*100)</f>
        <v>0</v>
      </c>
      <c r="I14" s="71">
        <f t="shared" si="0"/>
        <v>0</v>
      </c>
      <c r="J14" s="68">
        <f t="shared" si="1"/>
        <v>0</v>
      </c>
      <c r="K14" s="68">
        <f t="shared" si="2"/>
        <v>0</v>
      </c>
      <c r="L14" s="68">
        <f>IF(ISERROR(F14/B5),0,F14/B5)</f>
        <v>0</v>
      </c>
      <c r="M14" s="69">
        <v>0</v>
      </c>
    </row>
    <row r="15" spans="1:13" ht="13.5">
      <c r="A15" s="22" t="s">
        <v>95</v>
      </c>
      <c r="B15" s="22"/>
      <c r="C15" s="24" t="s">
        <v>86</v>
      </c>
      <c r="D15" s="72">
        <v>1</v>
      </c>
      <c r="E15" s="73">
        <v>11</v>
      </c>
      <c r="F15" s="73">
        <v>436690</v>
      </c>
      <c r="G15" s="74">
        <v>60.42</v>
      </c>
      <c r="H15" s="75">
        <f>IF(ISERROR((D15/B6)*100),0,(D15/B6)*100)</f>
        <v>0.1594896331738437</v>
      </c>
      <c r="I15" s="76">
        <f t="shared" si="0"/>
        <v>11</v>
      </c>
      <c r="J15" s="73">
        <f t="shared" si="1"/>
        <v>436690</v>
      </c>
      <c r="K15" s="73">
        <f t="shared" si="2"/>
        <v>39699.09090909091</v>
      </c>
      <c r="L15" s="73">
        <f>IF(ISERROR(F15/B6),0,F15/B6)</f>
        <v>696.475279106858</v>
      </c>
      <c r="M15" s="74">
        <v>59.17</v>
      </c>
    </row>
    <row r="16" spans="1:13" ht="13.5">
      <c r="A16" s="22"/>
      <c r="B16" s="25" t="s">
        <v>93</v>
      </c>
      <c r="C16" s="26" t="s">
        <v>90</v>
      </c>
      <c r="D16" s="72">
        <v>1</v>
      </c>
      <c r="E16" s="73">
        <v>11</v>
      </c>
      <c r="F16" s="73">
        <v>436690</v>
      </c>
      <c r="G16" s="74">
        <v>60.42</v>
      </c>
      <c r="H16" s="75">
        <f>IF(ISERROR((D16/B7)*100),0,(D16/B7)*100)</f>
        <v>0.09057971014492754</v>
      </c>
      <c r="I16" s="76">
        <f t="shared" si="0"/>
        <v>11</v>
      </c>
      <c r="J16" s="73">
        <f t="shared" si="1"/>
        <v>436690</v>
      </c>
      <c r="K16" s="73">
        <f t="shared" si="2"/>
        <v>39699.09090909091</v>
      </c>
      <c r="L16" s="73">
        <f>IF(ISERROR(F16/B7),0,F16/B7)</f>
        <v>395.55253623188406</v>
      </c>
      <c r="M16" s="74">
        <v>59.6</v>
      </c>
    </row>
    <row r="17" spans="1:13" ht="13.5">
      <c r="A17" s="22"/>
      <c r="B17" s="22" t="s">
        <v>91</v>
      </c>
      <c r="C17" s="23" t="s">
        <v>84</v>
      </c>
      <c r="D17" s="67">
        <v>615</v>
      </c>
      <c r="E17" s="68">
        <v>1561</v>
      </c>
      <c r="F17" s="68">
        <v>10997300</v>
      </c>
      <c r="G17" s="69">
        <v>113.62</v>
      </c>
      <c r="H17" s="70">
        <f>IF(ISERROR((D17/B5)*100),0,(D17/B5)*100)</f>
        <v>128.9308176100629</v>
      </c>
      <c r="I17" s="71">
        <f t="shared" si="0"/>
        <v>2.538211382113821</v>
      </c>
      <c r="J17" s="68">
        <f t="shared" si="1"/>
        <v>17881.788617886177</v>
      </c>
      <c r="K17" s="68">
        <f t="shared" si="2"/>
        <v>7045.035233824471</v>
      </c>
      <c r="L17" s="68">
        <f>IF(ISERROR(F17/B5),0,F17/B5)</f>
        <v>23055.136268343816</v>
      </c>
      <c r="M17" s="69">
        <v>113.15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887</v>
      </c>
      <c r="E18" s="73">
        <v>2230</v>
      </c>
      <c r="F18" s="73">
        <v>15178310</v>
      </c>
      <c r="G18" s="74">
        <v>108.37</v>
      </c>
      <c r="H18" s="75">
        <f>IF(ISERROR((D18/B6)*100),0,(D18/B6)*100)</f>
        <v>141.46730462519938</v>
      </c>
      <c r="I18" s="76">
        <f t="shared" si="0"/>
        <v>2.5140924464487036</v>
      </c>
      <c r="J18" s="73">
        <f t="shared" si="1"/>
        <v>17111.96166854566</v>
      </c>
      <c r="K18" s="73">
        <f t="shared" si="2"/>
        <v>6806.417040358744</v>
      </c>
      <c r="L18" s="73">
        <f>IF(ISERROR(F18/B6),0,F18/B6)</f>
        <v>24207.830940988835</v>
      </c>
      <c r="M18" s="74">
        <v>106.13</v>
      </c>
    </row>
    <row r="19" spans="1:13" ht="13.5">
      <c r="A19" s="22"/>
      <c r="B19" s="22" t="s">
        <v>94</v>
      </c>
      <c r="C19" s="26" t="s">
        <v>90</v>
      </c>
      <c r="D19" s="72">
        <v>1502</v>
      </c>
      <c r="E19" s="73">
        <v>3791</v>
      </c>
      <c r="F19" s="73">
        <v>26175610</v>
      </c>
      <c r="G19" s="74">
        <v>110.52</v>
      </c>
      <c r="H19" s="75">
        <f>IF(ISERROR((D19/B7)*100),0,(D19/B7)*100)</f>
        <v>136.05072463768116</v>
      </c>
      <c r="I19" s="76">
        <f t="shared" si="0"/>
        <v>2.5239680426098534</v>
      </c>
      <c r="J19" s="73">
        <f t="shared" si="1"/>
        <v>17427.170439414116</v>
      </c>
      <c r="K19" s="73">
        <f t="shared" si="2"/>
        <v>6904.671590609338</v>
      </c>
      <c r="L19" s="73">
        <f>IF(ISERROR(F19/B7),0,F19/B7)</f>
        <v>23709.791666666668</v>
      </c>
      <c r="M19" s="74">
        <v>109.02</v>
      </c>
    </row>
    <row r="20" spans="1:13" ht="13.5">
      <c r="A20" s="12"/>
      <c r="B20" s="27"/>
      <c r="C20" s="20" t="s">
        <v>84</v>
      </c>
      <c r="D20" s="57">
        <v>3016</v>
      </c>
      <c r="E20" s="58">
        <v>4378</v>
      </c>
      <c r="F20" s="58">
        <v>39380480</v>
      </c>
      <c r="G20" s="59">
        <v>116.54</v>
      </c>
      <c r="H20" s="60">
        <f>IF(ISERROR((D20/B5)*100),0,(D20/B5)*100)</f>
        <v>632.2851153039833</v>
      </c>
      <c r="I20" s="61">
        <f t="shared" si="0"/>
        <v>1.4515915119363396</v>
      </c>
      <c r="J20" s="58">
        <f t="shared" si="1"/>
        <v>13057.188328912467</v>
      </c>
      <c r="K20" s="58">
        <f t="shared" si="2"/>
        <v>8995.084513476473</v>
      </c>
      <c r="L20" s="58">
        <f>IF(ISERROR(F20/B5),0,F20/B5)</f>
        <v>82558.65828092243</v>
      </c>
      <c r="M20" s="59">
        <v>116.05</v>
      </c>
    </row>
    <row r="21" spans="1:13" ht="13.5">
      <c r="A21" s="28" t="s">
        <v>96</v>
      </c>
      <c r="B21" s="29"/>
      <c r="C21" s="17" t="s">
        <v>86</v>
      </c>
      <c r="D21" s="62">
        <v>4808</v>
      </c>
      <c r="E21" s="63">
        <v>7160</v>
      </c>
      <c r="F21" s="63">
        <v>53049830</v>
      </c>
      <c r="G21" s="64">
        <v>109.06</v>
      </c>
      <c r="H21" s="65">
        <f>IF(ISERROR((D21/B6)*100),0,(D21/B6)*100)</f>
        <v>766.8261562998406</v>
      </c>
      <c r="I21" s="66">
        <f t="shared" si="0"/>
        <v>1.4891846921797005</v>
      </c>
      <c r="J21" s="63">
        <f t="shared" si="1"/>
        <v>11033.658485856906</v>
      </c>
      <c r="K21" s="63">
        <f t="shared" si="2"/>
        <v>7409.194134078212</v>
      </c>
      <c r="L21" s="63">
        <f>IF(ISERROR(F21/B6),0,F21/B6)</f>
        <v>84608.97926634768</v>
      </c>
      <c r="M21" s="64">
        <v>106.8</v>
      </c>
    </row>
    <row r="22" spans="1:13" ht="13.5">
      <c r="A22" s="30"/>
      <c r="B22" s="31"/>
      <c r="C22" s="19" t="s">
        <v>90</v>
      </c>
      <c r="D22" s="62">
        <v>7824</v>
      </c>
      <c r="E22" s="63">
        <v>11538</v>
      </c>
      <c r="F22" s="63">
        <v>92430310</v>
      </c>
      <c r="G22" s="64">
        <v>112.13</v>
      </c>
      <c r="H22" s="65">
        <f>IF(ISERROR((D22/B7)*100),0,(D22/B7)*100)</f>
        <v>708.6956521739131</v>
      </c>
      <c r="I22" s="66">
        <f t="shared" si="0"/>
        <v>1.4746932515337423</v>
      </c>
      <c r="J22" s="63">
        <f t="shared" si="1"/>
        <v>11813.689928425358</v>
      </c>
      <c r="K22" s="63">
        <f t="shared" si="2"/>
        <v>8010.947304558849</v>
      </c>
      <c r="L22" s="63">
        <f>IF(ISERROR(F22/B7),0,F22/B7)</f>
        <v>83723.10688405797</v>
      </c>
      <c r="M22" s="64">
        <v>110.6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0</v>
      </c>
      <c r="E29" s="58">
        <v>0</v>
      </c>
      <c r="F29" s="58">
        <v>0</v>
      </c>
      <c r="G29" s="59">
        <v>0</v>
      </c>
      <c r="H29" s="60">
        <f>IF(ISERROR((D29/B5)*100),0,(D29/B5)*100)</f>
        <v>0</v>
      </c>
      <c r="I29" s="61">
        <f t="shared" si="0"/>
        <v>0</v>
      </c>
      <c r="J29" s="58">
        <f t="shared" si="1"/>
        <v>0</v>
      </c>
      <c r="K29" s="58">
        <f t="shared" si="2"/>
        <v>0</v>
      </c>
      <c r="L29" s="58">
        <f>IF(ISERROR(F29/B5),0,F29/B5)</f>
        <v>0</v>
      </c>
      <c r="M29" s="59">
        <v>0</v>
      </c>
    </row>
    <row r="30" spans="1:13" ht="13.5">
      <c r="A30" s="28" t="s">
        <v>103</v>
      </c>
      <c r="B30" s="29"/>
      <c r="C30" s="17" t="s">
        <v>86</v>
      </c>
      <c r="D30" s="62">
        <v>2</v>
      </c>
      <c r="E30" s="63">
        <v>5</v>
      </c>
      <c r="F30" s="63">
        <v>52150</v>
      </c>
      <c r="G30" s="64">
        <v>0</v>
      </c>
      <c r="H30" s="65">
        <f>IF(ISERROR((D30/B6)*100),0,(D30/B6)*100)</f>
        <v>0.3189792663476874</v>
      </c>
      <c r="I30" s="66">
        <f t="shared" si="0"/>
        <v>2.5</v>
      </c>
      <c r="J30" s="63">
        <f t="shared" si="1"/>
        <v>26075</v>
      </c>
      <c r="K30" s="63">
        <f t="shared" si="2"/>
        <v>10430</v>
      </c>
      <c r="L30" s="63">
        <f>IF(ISERROR(F30/B6),0,F30/B6)</f>
        <v>83.1738437001595</v>
      </c>
      <c r="M30" s="64">
        <v>0</v>
      </c>
    </row>
    <row r="31" spans="1:13" ht="13.5">
      <c r="A31" s="15"/>
      <c r="B31" s="34"/>
      <c r="C31" s="19" t="s">
        <v>90</v>
      </c>
      <c r="D31" s="62">
        <v>2</v>
      </c>
      <c r="E31" s="63">
        <v>5</v>
      </c>
      <c r="F31" s="63">
        <v>52150</v>
      </c>
      <c r="G31" s="64">
        <v>35.68</v>
      </c>
      <c r="H31" s="65">
        <f>IF(ISERROR((D31/B7)*100),0,(D31/B7)*100)</f>
        <v>0.18115942028985507</v>
      </c>
      <c r="I31" s="66">
        <f t="shared" si="0"/>
        <v>2.5</v>
      </c>
      <c r="J31" s="63">
        <f t="shared" si="1"/>
        <v>26075</v>
      </c>
      <c r="K31" s="63">
        <f t="shared" si="2"/>
        <v>10430</v>
      </c>
      <c r="L31" s="63">
        <f>IF(ISERROR(F31/B7),0,F31/B7)</f>
        <v>47.23731884057971</v>
      </c>
      <c r="M31" s="64">
        <v>35.2</v>
      </c>
    </row>
    <row r="32" spans="1:13" ht="13.5">
      <c r="A32" s="35"/>
      <c r="B32" s="36"/>
      <c r="C32" s="37" t="s">
        <v>84</v>
      </c>
      <c r="D32" s="67">
        <v>8250</v>
      </c>
      <c r="E32" s="68">
        <v>18606</v>
      </c>
      <c r="F32" s="68">
        <v>237229650</v>
      </c>
      <c r="G32" s="69">
        <v>90.56</v>
      </c>
      <c r="H32" s="70">
        <f>IF(ISERROR((D32/B5)*100),0,(D32/B5)*100)</f>
        <v>1729.559748427673</v>
      </c>
      <c r="I32" s="71">
        <f t="shared" si="0"/>
        <v>2.255272727272727</v>
      </c>
      <c r="J32" s="68">
        <f t="shared" si="1"/>
        <v>28755.109090909093</v>
      </c>
      <c r="K32" s="68">
        <f t="shared" si="2"/>
        <v>12750.169300225734</v>
      </c>
      <c r="L32" s="68">
        <f>IF(ISERROR(F32/B5),0,F32/B5)</f>
        <v>497336.7924528302</v>
      </c>
      <c r="M32" s="69">
        <v>90.18</v>
      </c>
    </row>
    <row r="33" spans="1:13" ht="13.5">
      <c r="A33" s="38" t="s">
        <v>90</v>
      </c>
      <c r="B33" s="39"/>
      <c r="C33" s="24" t="s">
        <v>86</v>
      </c>
      <c r="D33" s="72">
        <v>13054</v>
      </c>
      <c r="E33" s="73">
        <v>26467</v>
      </c>
      <c r="F33" s="73">
        <v>283884396</v>
      </c>
      <c r="G33" s="74">
        <v>102.84</v>
      </c>
      <c r="H33" s="75">
        <f>IF(ISERROR((D33/B6)*100),0,(D33/B6)*100)</f>
        <v>2081.9776714513555</v>
      </c>
      <c r="I33" s="76">
        <f t="shared" si="0"/>
        <v>2.027501149073081</v>
      </c>
      <c r="J33" s="73">
        <f t="shared" si="1"/>
        <v>21746.92783821051</v>
      </c>
      <c r="K33" s="73">
        <f t="shared" si="2"/>
        <v>10725.975592246949</v>
      </c>
      <c r="L33" s="73">
        <f>IF(ISERROR(F33/B6),0,F33/B6)</f>
        <v>452766.1818181818</v>
      </c>
      <c r="M33" s="74">
        <v>100.71</v>
      </c>
    </row>
    <row r="34" spans="1:13" ht="13.5">
      <c r="A34" s="40"/>
      <c r="B34" s="41"/>
      <c r="C34" s="26" t="s">
        <v>90</v>
      </c>
      <c r="D34" s="77">
        <v>21304</v>
      </c>
      <c r="E34" s="78">
        <v>45073</v>
      </c>
      <c r="F34" s="78">
        <v>521114046</v>
      </c>
      <c r="G34" s="79">
        <v>96.86</v>
      </c>
      <c r="H34" s="80">
        <f>IF(ISERROR((D34/B7)*100),0,(D34/B7)*100)</f>
        <v>1929.7101449275362</v>
      </c>
      <c r="I34" s="81">
        <f t="shared" si="0"/>
        <v>2.1157059707097257</v>
      </c>
      <c r="J34" s="78">
        <f>IF(ISERROR(F34/D34),0,F34/D34)</f>
        <v>24460.854581299285</v>
      </c>
      <c r="K34" s="78">
        <f>IF(ISERROR(F34/E34),0,F34/E34)</f>
        <v>11561.556719100126</v>
      </c>
      <c r="L34" s="78">
        <f>IF(ISERROR(F34/B7),0,F34/B7)</f>
        <v>472023.5923913043</v>
      </c>
      <c r="M34" s="79">
        <v>95.55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39</v>
      </c>
      <c r="C38" s="45" t="s">
        <v>84</v>
      </c>
      <c r="D38" s="57">
        <v>372</v>
      </c>
      <c r="E38" s="58">
        <v>649</v>
      </c>
      <c r="F38" s="58">
        <v>5289800</v>
      </c>
      <c r="G38" s="59">
        <v>120.18</v>
      </c>
      <c r="H38" s="60">
        <f aca="true" t="shared" si="3" ref="H38:H49">IF(ISERROR((D38/B38)*100),0,(D38/B38)*100)</f>
        <v>953.8461538461538</v>
      </c>
      <c r="I38" s="61">
        <f aca="true" t="shared" si="4" ref="I38:I49">IF(ISERROR(E38/D38),0,E38/D38)</f>
        <v>1.7446236559139785</v>
      </c>
      <c r="J38" s="58">
        <f aca="true" t="shared" si="5" ref="J38:J49">IF(ISERROR(F38/D38),0,F38/D38)</f>
        <v>14219.89247311828</v>
      </c>
      <c r="K38" s="58">
        <f aca="true" t="shared" si="6" ref="K38:K49">IF(ISERROR(F38/E38),0,F38/E38)</f>
        <v>8150.693374422188</v>
      </c>
      <c r="L38" s="58">
        <f aca="true" t="shared" si="7" ref="L38:L49">IF(ISERROR(F38/B38),0,F38/B38)</f>
        <v>135635.89743589744</v>
      </c>
      <c r="M38" s="59">
        <v>123.26</v>
      </c>
    </row>
    <row r="39" spans="1:13" ht="13.5">
      <c r="A39" s="54" t="s">
        <v>136</v>
      </c>
      <c r="B39" s="88">
        <v>48</v>
      </c>
      <c r="C39" s="46" t="s">
        <v>86</v>
      </c>
      <c r="D39" s="62">
        <v>525</v>
      </c>
      <c r="E39" s="63">
        <v>779</v>
      </c>
      <c r="F39" s="63">
        <v>3556546</v>
      </c>
      <c r="G39" s="64">
        <v>40.6</v>
      </c>
      <c r="H39" s="65">
        <f t="shared" si="3"/>
        <v>1093.75</v>
      </c>
      <c r="I39" s="66">
        <f t="shared" si="4"/>
        <v>1.483809523809524</v>
      </c>
      <c r="J39" s="63">
        <f t="shared" si="5"/>
        <v>6774.373333333333</v>
      </c>
      <c r="K39" s="63">
        <f t="shared" si="6"/>
        <v>4565.5275994865215</v>
      </c>
      <c r="L39" s="63">
        <f t="shared" si="7"/>
        <v>74094.70833333333</v>
      </c>
      <c r="M39" s="64">
        <v>38.07</v>
      </c>
    </row>
    <row r="40" spans="1:13" ht="13.5">
      <c r="A40" s="47" t="s">
        <v>49</v>
      </c>
      <c r="B40" s="89">
        <f>B38+B39</f>
        <v>87</v>
      </c>
      <c r="C40" s="48" t="s">
        <v>90</v>
      </c>
      <c r="D40" s="82">
        <v>897</v>
      </c>
      <c r="E40" s="83">
        <v>1428</v>
      </c>
      <c r="F40" s="83">
        <v>8846346</v>
      </c>
      <c r="G40" s="84">
        <v>67.22</v>
      </c>
      <c r="H40" s="85">
        <f t="shared" si="3"/>
        <v>1031.0344827586207</v>
      </c>
      <c r="I40" s="86">
        <f t="shared" si="4"/>
        <v>1.5919732441471572</v>
      </c>
      <c r="J40" s="83">
        <f t="shared" si="5"/>
        <v>9862.147157190635</v>
      </c>
      <c r="K40" s="83">
        <f t="shared" si="6"/>
        <v>6194.920168067227</v>
      </c>
      <c r="L40" s="83">
        <f t="shared" si="7"/>
        <v>101682.13793103448</v>
      </c>
      <c r="M40" s="84">
        <v>65.67</v>
      </c>
    </row>
    <row r="41" spans="1:13" ht="13.5">
      <c r="A41" s="55"/>
      <c r="B41" s="90">
        <v>65</v>
      </c>
      <c r="C41" s="49" t="s">
        <v>84</v>
      </c>
      <c r="D41" s="67">
        <v>390</v>
      </c>
      <c r="E41" s="68">
        <v>1148</v>
      </c>
      <c r="F41" s="68">
        <v>13968088</v>
      </c>
      <c r="G41" s="69">
        <v>76.72</v>
      </c>
      <c r="H41" s="70">
        <f t="shared" si="3"/>
        <v>600</v>
      </c>
      <c r="I41" s="71">
        <f t="shared" si="4"/>
        <v>2.943589743589744</v>
      </c>
      <c r="J41" s="68">
        <f t="shared" si="5"/>
        <v>35815.610256410255</v>
      </c>
      <c r="K41" s="68">
        <f t="shared" si="6"/>
        <v>12167.324041811848</v>
      </c>
      <c r="L41" s="68">
        <f t="shared" si="7"/>
        <v>214893.66153846154</v>
      </c>
      <c r="M41" s="69">
        <v>70.82</v>
      </c>
    </row>
    <row r="42" spans="1:13" ht="13.5">
      <c r="A42" s="56" t="s">
        <v>115</v>
      </c>
      <c r="B42" s="91">
        <v>68</v>
      </c>
      <c r="C42" s="50" t="s">
        <v>86</v>
      </c>
      <c r="D42" s="72">
        <v>641</v>
      </c>
      <c r="E42" s="73">
        <v>1147</v>
      </c>
      <c r="F42" s="73">
        <v>7783440</v>
      </c>
      <c r="G42" s="74">
        <v>96.03</v>
      </c>
      <c r="H42" s="75">
        <f t="shared" si="3"/>
        <v>942.6470588235294</v>
      </c>
      <c r="I42" s="76">
        <f t="shared" si="4"/>
        <v>1.7893915756630265</v>
      </c>
      <c r="J42" s="73">
        <f t="shared" si="5"/>
        <v>12142.652106084244</v>
      </c>
      <c r="K42" s="73">
        <f t="shared" si="6"/>
        <v>6785.911072362685</v>
      </c>
      <c r="L42" s="73">
        <f t="shared" si="7"/>
        <v>114462.35294117648</v>
      </c>
      <c r="M42" s="74">
        <v>84.73</v>
      </c>
    </row>
    <row r="43" spans="1:13" ht="13.5">
      <c r="A43" s="51" t="s">
        <v>49</v>
      </c>
      <c r="B43" s="92">
        <f>B41+B42</f>
        <v>133</v>
      </c>
      <c r="C43" s="52" t="s">
        <v>90</v>
      </c>
      <c r="D43" s="77">
        <v>1031</v>
      </c>
      <c r="E43" s="78">
        <v>2295</v>
      </c>
      <c r="F43" s="78">
        <v>21751528</v>
      </c>
      <c r="G43" s="79">
        <v>82.67</v>
      </c>
      <c r="H43" s="80">
        <f t="shared" si="3"/>
        <v>775.187969924812</v>
      </c>
      <c r="I43" s="81">
        <f t="shared" si="4"/>
        <v>2.2259941804073713</v>
      </c>
      <c r="J43" s="78">
        <f t="shared" si="5"/>
        <v>21097.505334626578</v>
      </c>
      <c r="K43" s="78">
        <f t="shared" si="6"/>
        <v>9477.789978213508</v>
      </c>
      <c r="L43" s="78">
        <f t="shared" si="7"/>
        <v>163545.3233082707</v>
      </c>
      <c r="M43" s="79">
        <v>74.59</v>
      </c>
    </row>
    <row r="44" spans="1:13" ht="13.5">
      <c r="A44" s="53"/>
      <c r="B44" s="87">
        <v>84</v>
      </c>
      <c r="C44" s="45" t="s">
        <v>84</v>
      </c>
      <c r="D44" s="57">
        <v>802</v>
      </c>
      <c r="E44" s="58">
        <v>1879</v>
      </c>
      <c r="F44" s="58">
        <v>23272416</v>
      </c>
      <c r="G44" s="59">
        <v>129.03</v>
      </c>
      <c r="H44" s="60">
        <f t="shared" si="3"/>
        <v>954.7619047619047</v>
      </c>
      <c r="I44" s="61">
        <f t="shared" si="4"/>
        <v>2.3428927680798006</v>
      </c>
      <c r="J44" s="58">
        <f t="shared" si="5"/>
        <v>29017.97506234414</v>
      </c>
      <c r="K44" s="58">
        <f t="shared" si="6"/>
        <v>12385.532730175626</v>
      </c>
      <c r="L44" s="58">
        <f t="shared" si="7"/>
        <v>277052.5714285714</v>
      </c>
      <c r="M44" s="59">
        <v>138.25</v>
      </c>
    </row>
    <row r="45" spans="1:13" ht="13.5">
      <c r="A45" s="54" t="s">
        <v>116</v>
      </c>
      <c r="B45" s="88">
        <v>85</v>
      </c>
      <c r="C45" s="46" t="s">
        <v>86</v>
      </c>
      <c r="D45" s="62">
        <v>897</v>
      </c>
      <c r="E45" s="63">
        <v>1958</v>
      </c>
      <c r="F45" s="63">
        <v>20422820</v>
      </c>
      <c r="G45" s="64">
        <v>98.47</v>
      </c>
      <c r="H45" s="65">
        <f t="shared" si="3"/>
        <v>1055.2941176470588</v>
      </c>
      <c r="I45" s="66">
        <f t="shared" si="4"/>
        <v>2.1828316610925307</v>
      </c>
      <c r="J45" s="63">
        <f t="shared" si="5"/>
        <v>22767.915273132665</v>
      </c>
      <c r="K45" s="63">
        <f t="shared" si="6"/>
        <v>10430.449438202248</v>
      </c>
      <c r="L45" s="63">
        <f t="shared" si="7"/>
        <v>240268.4705882353</v>
      </c>
      <c r="M45" s="64">
        <v>110.05</v>
      </c>
    </row>
    <row r="46" spans="1:13" ht="13.5">
      <c r="A46" s="47" t="s">
        <v>49</v>
      </c>
      <c r="B46" s="89">
        <f>B44+B45</f>
        <v>169</v>
      </c>
      <c r="C46" s="48" t="s">
        <v>90</v>
      </c>
      <c r="D46" s="82">
        <v>1699</v>
      </c>
      <c r="E46" s="83">
        <v>3837</v>
      </c>
      <c r="F46" s="83">
        <v>43695236</v>
      </c>
      <c r="G46" s="84">
        <v>112.69</v>
      </c>
      <c r="H46" s="85">
        <f t="shared" si="3"/>
        <v>1005.3254437869823</v>
      </c>
      <c r="I46" s="86">
        <f t="shared" si="4"/>
        <v>2.2583872866391994</v>
      </c>
      <c r="J46" s="83">
        <f t="shared" si="5"/>
        <v>25718.208357857562</v>
      </c>
      <c r="K46" s="83">
        <f t="shared" si="6"/>
        <v>11387.864477456345</v>
      </c>
      <c r="L46" s="83">
        <f t="shared" si="7"/>
        <v>258551.6923076923</v>
      </c>
      <c r="M46" s="84">
        <v>124.09</v>
      </c>
    </row>
    <row r="47" spans="1:13" ht="13.5">
      <c r="A47" s="55"/>
      <c r="B47" s="90">
        <v>289</v>
      </c>
      <c r="C47" s="49" t="s">
        <v>84</v>
      </c>
      <c r="D47" s="67">
        <v>6683</v>
      </c>
      <c r="E47" s="68">
        <v>14923</v>
      </c>
      <c r="F47" s="68">
        <v>194661676</v>
      </c>
      <c r="G47" s="69">
        <v>87.99</v>
      </c>
      <c r="H47" s="70">
        <f t="shared" si="3"/>
        <v>2312.4567474048445</v>
      </c>
      <c r="I47" s="71">
        <f t="shared" si="4"/>
        <v>2.232979200957654</v>
      </c>
      <c r="J47" s="68">
        <f t="shared" si="5"/>
        <v>29127.888074218165</v>
      </c>
      <c r="K47" s="68">
        <f t="shared" si="6"/>
        <v>13044.406352610065</v>
      </c>
      <c r="L47" s="68">
        <f t="shared" si="7"/>
        <v>673569.8131487889</v>
      </c>
      <c r="M47" s="69">
        <v>86.16</v>
      </c>
    </row>
    <row r="48" spans="1:13" ht="13.5">
      <c r="A48" s="56" t="s">
        <v>117</v>
      </c>
      <c r="B48" s="91">
        <v>426</v>
      </c>
      <c r="C48" s="50" t="s">
        <v>86</v>
      </c>
      <c r="D48" s="72">
        <v>10990</v>
      </c>
      <c r="E48" s="73">
        <v>22582</v>
      </c>
      <c r="F48" s="73">
        <v>252117820</v>
      </c>
      <c r="G48" s="74">
        <v>105.75</v>
      </c>
      <c r="H48" s="75">
        <f t="shared" si="3"/>
        <v>2579.81220657277</v>
      </c>
      <c r="I48" s="76">
        <f t="shared" si="4"/>
        <v>2.0547770700636945</v>
      </c>
      <c r="J48" s="73">
        <f t="shared" si="5"/>
        <v>22940.656960873523</v>
      </c>
      <c r="K48" s="73">
        <f t="shared" si="6"/>
        <v>11164.547869984945</v>
      </c>
      <c r="L48" s="73">
        <f t="shared" si="7"/>
        <v>591825.8685446009</v>
      </c>
      <c r="M48" s="74">
        <v>102.77</v>
      </c>
    </row>
    <row r="49" spans="1:13" ht="13.5">
      <c r="A49" s="51" t="s">
        <v>50</v>
      </c>
      <c r="B49" s="92">
        <f>B47+B48</f>
        <v>715</v>
      </c>
      <c r="C49" s="52" t="s">
        <v>90</v>
      </c>
      <c r="D49" s="77">
        <v>17673</v>
      </c>
      <c r="E49" s="78">
        <v>37505</v>
      </c>
      <c r="F49" s="78">
        <v>446779496</v>
      </c>
      <c r="G49" s="79">
        <v>97.2</v>
      </c>
      <c r="H49" s="80">
        <f t="shared" si="3"/>
        <v>2471.7482517482517</v>
      </c>
      <c r="I49" s="81">
        <f t="shared" si="4"/>
        <v>2.1221637526169865</v>
      </c>
      <c r="J49" s="78">
        <f t="shared" si="5"/>
        <v>25280.342669609006</v>
      </c>
      <c r="K49" s="78">
        <f t="shared" si="6"/>
        <v>11912.53155579256</v>
      </c>
      <c r="L49" s="78">
        <f t="shared" si="7"/>
        <v>624866.4279720279</v>
      </c>
      <c r="M49" s="79">
        <v>94.89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9" sqref="N19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310821</v>
      </c>
      <c r="D3" s="96"/>
      <c r="E3" s="97" t="s">
        <v>78</v>
      </c>
      <c r="F3" s="116" t="s">
        <v>137</v>
      </c>
      <c r="G3" s="117"/>
      <c r="H3" s="97" t="s">
        <v>79</v>
      </c>
      <c r="I3" s="116" t="s">
        <v>74</v>
      </c>
      <c r="J3" s="117"/>
      <c r="K3" s="2"/>
      <c r="L3" s="2" t="s">
        <v>138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1382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139</v>
      </c>
    </row>
    <row r="6" spans="1:13" ht="22.5">
      <c r="A6" s="50" t="s">
        <v>86</v>
      </c>
      <c r="B6" s="103">
        <f>B39+B42+B45+B48</f>
        <v>1723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3105</v>
      </c>
      <c r="C7" s="98"/>
      <c r="D7" s="110"/>
      <c r="E7" s="111"/>
      <c r="F7" s="111"/>
      <c r="G7" s="115" t="s">
        <v>140</v>
      </c>
      <c r="H7" s="110"/>
      <c r="I7" s="111" t="s">
        <v>141</v>
      </c>
      <c r="J7" s="111" t="s">
        <v>142</v>
      </c>
      <c r="K7" s="111" t="s">
        <v>142</v>
      </c>
      <c r="L7" s="111" t="s">
        <v>142</v>
      </c>
      <c r="M7" s="112" t="s">
        <v>143</v>
      </c>
    </row>
    <row r="8" spans="1:13" ht="13.5">
      <c r="A8" s="12"/>
      <c r="B8" s="13" t="s">
        <v>91</v>
      </c>
      <c r="C8" s="14" t="s">
        <v>84</v>
      </c>
      <c r="D8" s="57">
        <v>1164</v>
      </c>
      <c r="E8" s="58">
        <v>18234</v>
      </c>
      <c r="F8" s="58">
        <v>470806870</v>
      </c>
      <c r="G8" s="59">
        <v>103.76</v>
      </c>
      <c r="H8" s="60">
        <f>IF(ISERROR((D8/B5)*100),0,(D8/B5)*100)</f>
        <v>84.22575976845152</v>
      </c>
      <c r="I8" s="61">
        <f aca="true" t="shared" si="0" ref="I8:I34">IF(ISERROR(E8/D8),0,E8/D8)</f>
        <v>15.664948453608247</v>
      </c>
      <c r="J8" s="58">
        <f aca="true" t="shared" si="1" ref="J8:J33">IF(ISERROR(F8/D8),0,F8/D8)</f>
        <v>404473.25601374573</v>
      </c>
      <c r="K8" s="58">
        <f aca="true" t="shared" si="2" ref="K8:K33">IF(ISERROR(F8/E8),0,F8/E8)</f>
        <v>25820.273664582648</v>
      </c>
      <c r="L8" s="58">
        <f>IF(ISERROR(F8/B5),0,F8/B5)</f>
        <v>340670.67293777136</v>
      </c>
      <c r="M8" s="59">
        <v>105.49</v>
      </c>
    </row>
    <row r="9" spans="1:13" ht="13.5">
      <c r="A9" s="15" t="s">
        <v>92</v>
      </c>
      <c r="B9" s="16"/>
      <c r="C9" s="17" t="s">
        <v>86</v>
      </c>
      <c r="D9" s="62">
        <v>958</v>
      </c>
      <c r="E9" s="63">
        <v>13500</v>
      </c>
      <c r="F9" s="63">
        <v>366197104</v>
      </c>
      <c r="G9" s="64">
        <v>85.08</v>
      </c>
      <c r="H9" s="65">
        <f>IF(ISERROR((D9/B6)*100),0,(D9/B6)*100)</f>
        <v>55.60069645966338</v>
      </c>
      <c r="I9" s="66">
        <f t="shared" si="0"/>
        <v>14.091858037578287</v>
      </c>
      <c r="J9" s="63">
        <f t="shared" si="1"/>
        <v>382251.67432150315</v>
      </c>
      <c r="K9" s="63">
        <f t="shared" si="2"/>
        <v>27125.71140740741</v>
      </c>
      <c r="L9" s="63">
        <f>IF(ISERROR(F9/B6),0,F9/B6)</f>
        <v>212534.59315148</v>
      </c>
      <c r="M9" s="64">
        <v>85.82</v>
      </c>
    </row>
    <row r="10" spans="1:13" ht="13.5">
      <c r="A10" s="15"/>
      <c r="B10" s="18" t="s">
        <v>93</v>
      </c>
      <c r="C10" s="19" t="s">
        <v>90</v>
      </c>
      <c r="D10" s="62">
        <v>2122</v>
      </c>
      <c r="E10" s="63">
        <v>31734</v>
      </c>
      <c r="F10" s="63">
        <v>837003974</v>
      </c>
      <c r="G10" s="64">
        <v>94.67</v>
      </c>
      <c r="H10" s="65">
        <f>IF(ISERROR((D10/B7)*100),0,(D10/B7)*100)</f>
        <v>68.34138486312399</v>
      </c>
      <c r="I10" s="66">
        <f t="shared" si="0"/>
        <v>14.954759660697455</v>
      </c>
      <c r="J10" s="63">
        <f t="shared" si="1"/>
        <v>394441.08105560794</v>
      </c>
      <c r="K10" s="63">
        <f t="shared" si="2"/>
        <v>26375.621541564255</v>
      </c>
      <c r="L10" s="63">
        <f>IF(ISERROR(F10/B7),0,F10/B7)</f>
        <v>269566.49726247985</v>
      </c>
      <c r="M10" s="64">
        <v>95.83</v>
      </c>
    </row>
    <row r="11" spans="1:13" ht="13.5">
      <c r="A11" s="15"/>
      <c r="B11" s="16" t="s">
        <v>91</v>
      </c>
      <c r="C11" s="20" t="s">
        <v>84</v>
      </c>
      <c r="D11" s="57">
        <v>11756</v>
      </c>
      <c r="E11" s="58">
        <v>19451</v>
      </c>
      <c r="F11" s="58">
        <v>230370720</v>
      </c>
      <c r="G11" s="59">
        <v>101.29</v>
      </c>
      <c r="H11" s="60">
        <f>IF(ISERROR((D11/B5)*100),0,(D11/B5)*100)</f>
        <v>850.6512301013025</v>
      </c>
      <c r="I11" s="61">
        <f t="shared" si="0"/>
        <v>1.6545593739367133</v>
      </c>
      <c r="J11" s="58">
        <f t="shared" si="1"/>
        <v>19596.012249064308</v>
      </c>
      <c r="K11" s="58">
        <f t="shared" si="2"/>
        <v>11843.64402858465</v>
      </c>
      <c r="L11" s="58">
        <f>IF(ISERROR(F11/B5),0,F11/B5)</f>
        <v>166693.71924746744</v>
      </c>
      <c r="M11" s="59">
        <v>102.98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16786</v>
      </c>
      <c r="E12" s="63">
        <v>26790</v>
      </c>
      <c r="F12" s="63">
        <v>303799450</v>
      </c>
      <c r="G12" s="64">
        <v>105.01</v>
      </c>
      <c r="H12" s="65">
        <f>IF(ISERROR((D12/B6)*100),0,(D12/B6)*100)</f>
        <v>974.2309924550202</v>
      </c>
      <c r="I12" s="66">
        <f t="shared" si="0"/>
        <v>1.5959728345049446</v>
      </c>
      <c r="J12" s="63">
        <f t="shared" si="1"/>
        <v>18098.38258072203</v>
      </c>
      <c r="K12" s="63">
        <f t="shared" si="2"/>
        <v>11340.031728256812</v>
      </c>
      <c r="L12" s="63">
        <f>IF(ISERROR(F12/B6),0,F12/B6)</f>
        <v>176320.05223447474</v>
      </c>
      <c r="M12" s="64">
        <v>105.92</v>
      </c>
    </row>
    <row r="13" spans="1:13" ht="13.5">
      <c r="A13" s="15"/>
      <c r="B13" s="18" t="s">
        <v>94</v>
      </c>
      <c r="C13" s="19" t="s">
        <v>90</v>
      </c>
      <c r="D13" s="62">
        <v>28542</v>
      </c>
      <c r="E13" s="63">
        <v>46241</v>
      </c>
      <c r="F13" s="63">
        <v>534170170</v>
      </c>
      <c r="G13" s="64">
        <v>103.37</v>
      </c>
      <c r="H13" s="65">
        <f>IF(ISERROR((D13/B7)*100),0,(D13/B7)*100)</f>
        <v>919.2270531400967</v>
      </c>
      <c r="I13" s="66">
        <f t="shared" si="0"/>
        <v>1.6201037068180226</v>
      </c>
      <c r="J13" s="63">
        <f t="shared" si="1"/>
        <v>18715.232639618807</v>
      </c>
      <c r="K13" s="63">
        <f t="shared" si="2"/>
        <v>11551.873229385177</v>
      </c>
      <c r="L13" s="63">
        <f>IF(ISERROR(F13/B7),0,F13/B7)</f>
        <v>172035.4814814815</v>
      </c>
      <c r="M13" s="64">
        <v>104.64</v>
      </c>
    </row>
    <row r="14" spans="1:13" ht="13.5">
      <c r="A14" s="21"/>
      <c r="B14" s="22" t="s">
        <v>91</v>
      </c>
      <c r="C14" s="23" t="s">
        <v>84</v>
      </c>
      <c r="D14" s="67">
        <v>2</v>
      </c>
      <c r="E14" s="68">
        <v>3</v>
      </c>
      <c r="F14" s="68">
        <v>168030</v>
      </c>
      <c r="G14" s="69">
        <v>106.53</v>
      </c>
      <c r="H14" s="70">
        <f>IF(ISERROR((D14/B5)*100),0,(D14/B5)*100)</f>
        <v>0.1447178002894356</v>
      </c>
      <c r="I14" s="71">
        <f t="shared" si="0"/>
        <v>1.5</v>
      </c>
      <c r="J14" s="68">
        <f t="shared" si="1"/>
        <v>84015</v>
      </c>
      <c r="K14" s="68">
        <f t="shared" si="2"/>
        <v>56010</v>
      </c>
      <c r="L14" s="68">
        <f>IF(ISERROR(F14/B5),0,F14/B5)</f>
        <v>121.58465991316932</v>
      </c>
      <c r="M14" s="69">
        <v>108.3</v>
      </c>
    </row>
    <row r="15" spans="1:13" ht="13.5">
      <c r="A15" s="22" t="s">
        <v>95</v>
      </c>
      <c r="B15" s="22"/>
      <c r="C15" s="24" t="s">
        <v>86</v>
      </c>
      <c r="D15" s="72">
        <v>2</v>
      </c>
      <c r="E15" s="73">
        <v>13</v>
      </c>
      <c r="F15" s="73">
        <v>453810</v>
      </c>
      <c r="G15" s="74">
        <v>346.23</v>
      </c>
      <c r="H15" s="75">
        <f>IF(ISERROR((D15/B6)*100),0,(D15/B6)*100)</f>
        <v>0.11607661056297155</v>
      </c>
      <c r="I15" s="76">
        <f t="shared" si="0"/>
        <v>6.5</v>
      </c>
      <c r="J15" s="73">
        <f t="shared" si="1"/>
        <v>226905</v>
      </c>
      <c r="K15" s="73">
        <f t="shared" si="2"/>
        <v>34908.46153846154</v>
      </c>
      <c r="L15" s="73">
        <f>IF(ISERROR(F15/B6),0,F15/B6)</f>
        <v>263.3836331979106</v>
      </c>
      <c r="M15" s="74">
        <v>349.25</v>
      </c>
    </row>
    <row r="16" spans="1:13" ht="13.5">
      <c r="A16" s="22"/>
      <c r="B16" s="25" t="s">
        <v>93</v>
      </c>
      <c r="C16" s="26" t="s">
        <v>90</v>
      </c>
      <c r="D16" s="72">
        <v>4</v>
      </c>
      <c r="E16" s="73">
        <v>16</v>
      </c>
      <c r="F16" s="73">
        <v>621840</v>
      </c>
      <c r="G16" s="74">
        <v>215.32</v>
      </c>
      <c r="H16" s="75">
        <f>IF(ISERROR((D16/B7)*100),0,(D16/B7)*100)</f>
        <v>0.12882447665056362</v>
      </c>
      <c r="I16" s="76">
        <f t="shared" si="0"/>
        <v>4</v>
      </c>
      <c r="J16" s="73">
        <f t="shared" si="1"/>
        <v>155460</v>
      </c>
      <c r="K16" s="73">
        <f t="shared" si="2"/>
        <v>38865</v>
      </c>
      <c r="L16" s="73">
        <f>IF(ISERROR(F16/B7),0,F16/B7)</f>
        <v>200.27053140096618</v>
      </c>
      <c r="M16" s="74">
        <v>217.95</v>
      </c>
    </row>
    <row r="17" spans="1:13" ht="13.5">
      <c r="A17" s="22"/>
      <c r="B17" s="22" t="s">
        <v>91</v>
      </c>
      <c r="C17" s="23" t="s">
        <v>84</v>
      </c>
      <c r="D17" s="67">
        <v>1338</v>
      </c>
      <c r="E17" s="68">
        <v>3263</v>
      </c>
      <c r="F17" s="68">
        <v>24835330</v>
      </c>
      <c r="G17" s="69">
        <v>103.86</v>
      </c>
      <c r="H17" s="70">
        <f>IF(ISERROR((D17/B5)*100),0,(D17/B5)*100)</f>
        <v>96.81620839363242</v>
      </c>
      <c r="I17" s="71">
        <f t="shared" si="0"/>
        <v>2.4387144992526157</v>
      </c>
      <c r="J17" s="68">
        <f t="shared" si="1"/>
        <v>18561.532137518683</v>
      </c>
      <c r="K17" s="68">
        <f t="shared" si="2"/>
        <v>7611.195219123506</v>
      </c>
      <c r="L17" s="68">
        <f>IF(ISERROR(F17/B5),0,F17/B5)</f>
        <v>17970.571635311142</v>
      </c>
      <c r="M17" s="69">
        <v>105.59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1493</v>
      </c>
      <c r="E18" s="73">
        <v>3341</v>
      </c>
      <c r="F18" s="73">
        <v>26748140</v>
      </c>
      <c r="G18" s="74">
        <v>96.63</v>
      </c>
      <c r="H18" s="75">
        <f>IF(ISERROR((D18/B6)*100),0,(D18/B6)*100)</f>
        <v>86.65118978525828</v>
      </c>
      <c r="I18" s="76">
        <f t="shared" si="0"/>
        <v>2.2377762893503013</v>
      </c>
      <c r="J18" s="73">
        <f t="shared" si="1"/>
        <v>17915.69993302076</v>
      </c>
      <c r="K18" s="73">
        <f t="shared" si="2"/>
        <v>8006.028135288836</v>
      </c>
      <c r="L18" s="73">
        <f>IF(ISERROR(F18/B6),0,F18/B6)</f>
        <v>15524.16715031921</v>
      </c>
      <c r="M18" s="74">
        <v>97.47</v>
      </c>
    </row>
    <row r="19" spans="1:13" ht="13.5">
      <c r="A19" s="22"/>
      <c r="B19" s="22" t="s">
        <v>94</v>
      </c>
      <c r="C19" s="26" t="s">
        <v>90</v>
      </c>
      <c r="D19" s="72">
        <v>2831</v>
      </c>
      <c r="E19" s="73">
        <v>6604</v>
      </c>
      <c r="F19" s="73">
        <v>51583470</v>
      </c>
      <c r="G19" s="74">
        <v>99.98</v>
      </c>
      <c r="H19" s="75">
        <f>IF(ISERROR((D19/B7)*100),0,(D19/B7)*100)</f>
        <v>91.17552334943639</v>
      </c>
      <c r="I19" s="76">
        <f t="shared" si="0"/>
        <v>2.3327446132108793</v>
      </c>
      <c r="J19" s="73">
        <f t="shared" si="1"/>
        <v>18220.9360649947</v>
      </c>
      <c r="K19" s="73">
        <f t="shared" si="2"/>
        <v>7810.943367655966</v>
      </c>
      <c r="L19" s="73">
        <f>IF(ISERROR(F19/B7),0,F19/B7)</f>
        <v>16613.033816425122</v>
      </c>
      <c r="M19" s="74">
        <v>101.21</v>
      </c>
    </row>
    <row r="20" spans="1:13" ht="13.5">
      <c r="A20" s="12"/>
      <c r="B20" s="27"/>
      <c r="C20" s="20" t="s">
        <v>84</v>
      </c>
      <c r="D20" s="57">
        <v>3565</v>
      </c>
      <c r="E20" s="58">
        <v>4824</v>
      </c>
      <c r="F20" s="58">
        <v>50027950</v>
      </c>
      <c r="G20" s="59">
        <v>100.18</v>
      </c>
      <c r="H20" s="60">
        <f>IF(ISERROR((D20/B5)*100),0,(D20/B5)*100)</f>
        <v>257.959479015919</v>
      </c>
      <c r="I20" s="61">
        <f t="shared" si="0"/>
        <v>1.353155680224404</v>
      </c>
      <c r="J20" s="58">
        <f t="shared" si="1"/>
        <v>14033.085553997194</v>
      </c>
      <c r="K20" s="58">
        <f t="shared" si="2"/>
        <v>10370.6364013267</v>
      </c>
      <c r="L20" s="58">
        <f>IF(ISERROR(F20/B5),0,F20/B5)</f>
        <v>36199.67438494935</v>
      </c>
      <c r="M20" s="59">
        <v>101.85</v>
      </c>
    </row>
    <row r="21" spans="1:13" ht="13.5">
      <c r="A21" s="28" t="s">
        <v>96</v>
      </c>
      <c r="B21" s="29"/>
      <c r="C21" s="17" t="s">
        <v>86</v>
      </c>
      <c r="D21" s="62">
        <v>4201</v>
      </c>
      <c r="E21" s="63">
        <v>5647</v>
      </c>
      <c r="F21" s="63">
        <v>56451440</v>
      </c>
      <c r="G21" s="64">
        <v>111.46</v>
      </c>
      <c r="H21" s="65">
        <f>IF(ISERROR((D21/B6)*100),0,(D21/B6)*100)</f>
        <v>243.81892048752175</v>
      </c>
      <c r="I21" s="66">
        <f t="shared" si="0"/>
        <v>1.3442037610092834</v>
      </c>
      <c r="J21" s="63">
        <f t="shared" si="1"/>
        <v>13437.619614377529</v>
      </c>
      <c r="K21" s="63">
        <f t="shared" si="2"/>
        <v>9996.713299096866</v>
      </c>
      <c r="L21" s="63">
        <f>IF(ISERROR(F21/B6),0,F21/B6)</f>
        <v>32763.459082994777</v>
      </c>
      <c r="M21" s="64">
        <v>112.43</v>
      </c>
    </row>
    <row r="22" spans="1:13" ht="13.5">
      <c r="A22" s="30"/>
      <c r="B22" s="31"/>
      <c r="C22" s="19" t="s">
        <v>90</v>
      </c>
      <c r="D22" s="62">
        <v>7766</v>
      </c>
      <c r="E22" s="63">
        <v>10471</v>
      </c>
      <c r="F22" s="63">
        <v>106479390</v>
      </c>
      <c r="G22" s="64">
        <v>105.86</v>
      </c>
      <c r="H22" s="65">
        <f>IF(ISERROR((D22/B7)*100),0,(D22/B7)*100)</f>
        <v>250.11272141706925</v>
      </c>
      <c r="I22" s="66">
        <f t="shared" si="0"/>
        <v>1.3483131599278908</v>
      </c>
      <c r="J22" s="63">
        <f t="shared" si="1"/>
        <v>13710.969611125418</v>
      </c>
      <c r="K22" s="63">
        <f t="shared" si="2"/>
        <v>10168.980040110782</v>
      </c>
      <c r="L22" s="63">
        <f>IF(ISERROR(F22/B7),0,F22/B7)</f>
        <v>34292.87922705314</v>
      </c>
      <c r="M22" s="64">
        <v>107.15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144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0</v>
      </c>
      <c r="E29" s="58">
        <v>0</v>
      </c>
      <c r="F29" s="58">
        <v>0</v>
      </c>
      <c r="G29" s="59">
        <v>0</v>
      </c>
      <c r="H29" s="60">
        <f>IF(ISERROR((D29/B5)*100),0,(D29/B5)*100)</f>
        <v>0</v>
      </c>
      <c r="I29" s="61">
        <f t="shared" si="0"/>
        <v>0</v>
      </c>
      <c r="J29" s="58">
        <f t="shared" si="1"/>
        <v>0</v>
      </c>
      <c r="K29" s="58">
        <f t="shared" si="2"/>
        <v>0</v>
      </c>
      <c r="L29" s="58">
        <f>IF(ISERROR(F29/B5),0,F29/B5)</f>
        <v>0</v>
      </c>
      <c r="M29" s="59">
        <v>0</v>
      </c>
    </row>
    <row r="30" spans="1:13" ht="13.5">
      <c r="A30" s="28" t="s">
        <v>103</v>
      </c>
      <c r="B30" s="29"/>
      <c r="C30" s="17" t="s">
        <v>86</v>
      </c>
      <c r="D30" s="62">
        <v>24</v>
      </c>
      <c r="E30" s="63">
        <v>89</v>
      </c>
      <c r="F30" s="63">
        <v>912900</v>
      </c>
      <c r="G30" s="64">
        <v>180.09</v>
      </c>
      <c r="H30" s="65">
        <f>IF(ISERROR((D30/B6)*100),0,(D30/B6)*100)</f>
        <v>1.3929193267556588</v>
      </c>
      <c r="I30" s="66">
        <f t="shared" si="0"/>
        <v>3.7083333333333335</v>
      </c>
      <c r="J30" s="63">
        <f t="shared" si="1"/>
        <v>38037.5</v>
      </c>
      <c r="K30" s="63">
        <f t="shared" si="2"/>
        <v>10257.303370786516</v>
      </c>
      <c r="L30" s="63">
        <f>IF(ISERROR(F30/B6),0,F30/B6)</f>
        <v>529.8316889146837</v>
      </c>
      <c r="M30" s="64">
        <v>181.66</v>
      </c>
    </row>
    <row r="31" spans="1:13" ht="13.5">
      <c r="A31" s="15"/>
      <c r="B31" s="34"/>
      <c r="C31" s="19" t="s">
        <v>90</v>
      </c>
      <c r="D31" s="62">
        <v>24</v>
      </c>
      <c r="E31" s="63">
        <v>89</v>
      </c>
      <c r="F31" s="63">
        <v>912900</v>
      </c>
      <c r="G31" s="64">
        <v>180.09</v>
      </c>
      <c r="H31" s="65">
        <f>IF(ISERROR((D31/B7)*100),0,(D31/B7)*100)</f>
        <v>0.7729468599033816</v>
      </c>
      <c r="I31" s="66">
        <f t="shared" si="0"/>
        <v>3.7083333333333335</v>
      </c>
      <c r="J31" s="63">
        <f t="shared" si="1"/>
        <v>38037.5</v>
      </c>
      <c r="K31" s="63">
        <f t="shared" si="2"/>
        <v>10257.303370786516</v>
      </c>
      <c r="L31" s="63">
        <f>IF(ISERROR(F31/B7),0,F31/B7)</f>
        <v>294.0096618357488</v>
      </c>
      <c r="M31" s="64">
        <v>182.3</v>
      </c>
    </row>
    <row r="32" spans="1:13" ht="13.5">
      <c r="A32" s="35"/>
      <c r="B32" s="36"/>
      <c r="C32" s="37" t="s">
        <v>84</v>
      </c>
      <c r="D32" s="67">
        <v>17825</v>
      </c>
      <c r="E32" s="68">
        <v>45775</v>
      </c>
      <c r="F32" s="68">
        <v>776208900</v>
      </c>
      <c r="G32" s="69">
        <v>102.79</v>
      </c>
      <c r="H32" s="70">
        <f>IF(ISERROR((D32/B5)*100),0,(D32/B5)*100)</f>
        <v>1289.7973950795947</v>
      </c>
      <c r="I32" s="71">
        <f t="shared" si="0"/>
        <v>2.5680224403927068</v>
      </c>
      <c r="J32" s="68">
        <f t="shared" si="1"/>
        <v>43546.08134642356</v>
      </c>
      <c r="K32" s="68">
        <f t="shared" si="2"/>
        <v>16957.048607318404</v>
      </c>
      <c r="L32" s="68">
        <f>IF(ISERROR(F32/B5),0,F32/B5)</f>
        <v>561656.2228654125</v>
      </c>
      <c r="M32" s="69">
        <v>104.5</v>
      </c>
    </row>
    <row r="33" spans="1:13" ht="13.5">
      <c r="A33" s="38" t="s">
        <v>90</v>
      </c>
      <c r="B33" s="39"/>
      <c r="C33" s="24" t="s">
        <v>86</v>
      </c>
      <c r="D33" s="72">
        <v>23464</v>
      </c>
      <c r="E33" s="73">
        <v>49380</v>
      </c>
      <c r="F33" s="73">
        <v>754562844</v>
      </c>
      <c r="G33" s="74">
        <v>94.47</v>
      </c>
      <c r="H33" s="75">
        <f>IF(ISERROR((D33/B6)*100),0,(D33/B6)*100)</f>
        <v>1361.8107951247823</v>
      </c>
      <c r="I33" s="76">
        <f t="shared" si="0"/>
        <v>2.1045005114217523</v>
      </c>
      <c r="J33" s="73">
        <f t="shared" si="1"/>
        <v>32158.321002386634</v>
      </c>
      <c r="K33" s="73">
        <f t="shared" si="2"/>
        <v>15280.738031591738</v>
      </c>
      <c r="L33" s="73">
        <f>IF(ISERROR(F33/B6),0,F33/B6)</f>
        <v>437935.4869413813</v>
      </c>
      <c r="M33" s="74">
        <v>95.29</v>
      </c>
    </row>
    <row r="34" spans="1:13" ht="13.5">
      <c r="A34" s="40"/>
      <c r="B34" s="41"/>
      <c r="C34" s="26" t="s">
        <v>90</v>
      </c>
      <c r="D34" s="77">
        <v>41289</v>
      </c>
      <c r="E34" s="78">
        <v>95155</v>
      </c>
      <c r="F34" s="78">
        <v>1530771744</v>
      </c>
      <c r="G34" s="79">
        <v>98.51</v>
      </c>
      <c r="H34" s="80">
        <f>IF(ISERROR((D34/B7)*100),0,(D34/B7)*100)</f>
        <v>1329.7584541062802</v>
      </c>
      <c r="I34" s="81">
        <f t="shared" si="0"/>
        <v>2.304608975756255</v>
      </c>
      <c r="J34" s="78">
        <f>IF(ISERROR(F34/D34),0,F34/D34)</f>
        <v>37074.56571968321</v>
      </c>
      <c r="K34" s="78">
        <f>IF(ISERROR(F34/E34),0,F34/E34)</f>
        <v>16087.139341075088</v>
      </c>
      <c r="L34" s="78">
        <f>IF(ISERROR(F34/B7),0,F34/B7)</f>
        <v>493002.1719806763</v>
      </c>
      <c r="M34" s="79">
        <v>99.72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67</v>
      </c>
      <c r="C38" s="45" t="s">
        <v>84</v>
      </c>
      <c r="D38" s="57">
        <v>472</v>
      </c>
      <c r="E38" s="58">
        <v>796</v>
      </c>
      <c r="F38" s="58">
        <v>7397050</v>
      </c>
      <c r="G38" s="59">
        <v>122.31</v>
      </c>
      <c r="H38" s="60">
        <f aca="true" t="shared" si="3" ref="H38:H49">IF(ISERROR((D38/B38)*100),0,(D38/B38)*100)</f>
        <v>704.4776119402985</v>
      </c>
      <c r="I38" s="61">
        <f aca="true" t="shared" si="4" ref="I38:I49">IF(ISERROR(E38/D38),0,E38/D38)</f>
        <v>1.6864406779661016</v>
      </c>
      <c r="J38" s="58">
        <f aca="true" t="shared" si="5" ref="J38:J49">IF(ISERROR(F38/D38),0,F38/D38)</f>
        <v>15671.716101694916</v>
      </c>
      <c r="K38" s="58">
        <f aca="true" t="shared" si="6" ref="K38:K49">IF(ISERROR(F38/E38),0,F38/E38)</f>
        <v>9292.776381909547</v>
      </c>
      <c r="L38" s="58">
        <f aca="true" t="shared" si="7" ref="L38:L49">IF(ISERROR(F38/B38),0,F38/B38)</f>
        <v>110403.73134328358</v>
      </c>
      <c r="M38" s="59">
        <v>120.48</v>
      </c>
    </row>
    <row r="39" spans="1:13" ht="13.5">
      <c r="A39" s="54" t="s">
        <v>145</v>
      </c>
      <c r="B39" s="88">
        <v>100</v>
      </c>
      <c r="C39" s="46" t="s">
        <v>86</v>
      </c>
      <c r="D39" s="62">
        <v>600</v>
      </c>
      <c r="E39" s="63">
        <v>1208</v>
      </c>
      <c r="F39" s="63">
        <v>14438910</v>
      </c>
      <c r="G39" s="64">
        <v>88.06</v>
      </c>
      <c r="H39" s="65">
        <f t="shared" si="3"/>
        <v>600</v>
      </c>
      <c r="I39" s="66">
        <f t="shared" si="4"/>
        <v>2.013333333333333</v>
      </c>
      <c r="J39" s="63">
        <f t="shared" si="5"/>
        <v>24064.85</v>
      </c>
      <c r="K39" s="63">
        <f t="shared" si="6"/>
        <v>11952.740066225166</v>
      </c>
      <c r="L39" s="63">
        <f t="shared" si="7"/>
        <v>144389.1</v>
      </c>
      <c r="M39" s="64">
        <v>87.18</v>
      </c>
    </row>
    <row r="40" spans="1:13" ht="13.5">
      <c r="A40" s="47" t="s">
        <v>49</v>
      </c>
      <c r="B40" s="89">
        <f>B38+B39</f>
        <v>167</v>
      </c>
      <c r="C40" s="48" t="s">
        <v>90</v>
      </c>
      <c r="D40" s="82">
        <v>1072</v>
      </c>
      <c r="E40" s="83">
        <v>2004</v>
      </c>
      <c r="F40" s="83">
        <v>21835960</v>
      </c>
      <c r="G40" s="84">
        <v>97.29</v>
      </c>
      <c r="H40" s="85">
        <f t="shared" si="3"/>
        <v>641.9161676646706</v>
      </c>
      <c r="I40" s="86">
        <f t="shared" si="4"/>
        <v>1.8694029850746268</v>
      </c>
      <c r="J40" s="83">
        <f t="shared" si="5"/>
        <v>20369.36567164179</v>
      </c>
      <c r="K40" s="83">
        <f t="shared" si="6"/>
        <v>10896.187624750499</v>
      </c>
      <c r="L40" s="83">
        <f t="shared" si="7"/>
        <v>130754.25149700599</v>
      </c>
      <c r="M40" s="84">
        <v>96.12</v>
      </c>
    </row>
    <row r="41" spans="1:13" ht="13.5">
      <c r="A41" s="55"/>
      <c r="B41" s="90">
        <v>96</v>
      </c>
      <c r="C41" s="49" t="s">
        <v>84</v>
      </c>
      <c r="D41" s="67">
        <v>403</v>
      </c>
      <c r="E41" s="68">
        <v>1065</v>
      </c>
      <c r="F41" s="68">
        <v>15233020</v>
      </c>
      <c r="G41" s="69">
        <v>80.02</v>
      </c>
      <c r="H41" s="70">
        <f t="shared" si="3"/>
        <v>419.7916666666667</v>
      </c>
      <c r="I41" s="71">
        <f t="shared" si="4"/>
        <v>2.642679900744417</v>
      </c>
      <c r="J41" s="68">
        <f t="shared" si="5"/>
        <v>37799.0570719603</v>
      </c>
      <c r="K41" s="68">
        <f t="shared" si="6"/>
        <v>14303.305164319248</v>
      </c>
      <c r="L41" s="68">
        <f t="shared" si="7"/>
        <v>158677.29166666666</v>
      </c>
      <c r="M41" s="69">
        <v>86.69</v>
      </c>
    </row>
    <row r="42" spans="1:13" ht="13.5">
      <c r="A42" s="56" t="s">
        <v>115</v>
      </c>
      <c r="B42" s="91">
        <v>69</v>
      </c>
      <c r="C42" s="50" t="s">
        <v>86</v>
      </c>
      <c r="D42" s="72">
        <v>612</v>
      </c>
      <c r="E42" s="73">
        <v>955</v>
      </c>
      <c r="F42" s="73">
        <v>10042310</v>
      </c>
      <c r="G42" s="74">
        <v>102.07</v>
      </c>
      <c r="H42" s="75">
        <f t="shared" si="3"/>
        <v>886.9565217391305</v>
      </c>
      <c r="I42" s="76">
        <f t="shared" si="4"/>
        <v>1.5604575163398693</v>
      </c>
      <c r="J42" s="73">
        <f t="shared" si="5"/>
        <v>16409.003267973858</v>
      </c>
      <c r="K42" s="73">
        <f t="shared" si="6"/>
        <v>10515.507853403142</v>
      </c>
      <c r="L42" s="73">
        <f t="shared" si="7"/>
        <v>145540.72463768115</v>
      </c>
      <c r="M42" s="74">
        <v>112.42</v>
      </c>
    </row>
    <row r="43" spans="1:13" ht="13.5">
      <c r="A43" s="51" t="s">
        <v>49</v>
      </c>
      <c r="B43" s="92">
        <f>B41+B42</f>
        <v>165</v>
      </c>
      <c r="C43" s="52" t="s">
        <v>90</v>
      </c>
      <c r="D43" s="77">
        <v>1015</v>
      </c>
      <c r="E43" s="78">
        <v>2020</v>
      </c>
      <c r="F43" s="78">
        <v>25275330</v>
      </c>
      <c r="G43" s="79">
        <v>87.53</v>
      </c>
      <c r="H43" s="80">
        <f t="shared" si="3"/>
        <v>615.1515151515151</v>
      </c>
      <c r="I43" s="81">
        <f t="shared" si="4"/>
        <v>1.9901477832512315</v>
      </c>
      <c r="J43" s="78">
        <f t="shared" si="5"/>
        <v>24901.802955665025</v>
      </c>
      <c r="K43" s="78">
        <f t="shared" si="6"/>
        <v>12512.539603960397</v>
      </c>
      <c r="L43" s="78">
        <f t="shared" si="7"/>
        <v>153183.81818181818</v>
      </c>
      <c r="M43" s="79">
        <v>95.49</v>
      </c>
    </row>
    <row r="44" spans="1:13" ht="13.5">
      <c r="A44" s="53"/>
      <c r="B44" s="87">
        <v>248</v>
      </c>
      <c r="C44" s="45" t="s">
        <v>84</v>
      </c>
      <c r="D44" s="57">
        <v>1938</v>
      </c>
      <c r="E44" s="58">
        <v>5563</v>
      </c>
      <c r="F44" s="58">
        <v>75594464</v>
      </c>
      <c r="G44" s="59">
        <v>90.73</v>
      </c>
      <c r="H44" s="60">
        <f t="shared" si="3"/>
        <v>781.4516129032259</v>
      </c>
      <c r="I44" s="61">
        <f t="shared" si="4"/>
        <v>2.870485036119711</v>
      </c>
      <c r="J44" s="58">
        <f t="shared" si="5"/>
        <v>39006.43137254902</v>
      </c>
      <c r="K44" s="58">
        <f t="shared" si="6"/>
        <v>13588.794535322668</v>
      </c>
      <c r="L44" s="58">
        <f t="shared" si="7"/>
        <v>304816.3870967742</v>
      </c>
      <c r="M44" s="59">
        <v>95.48</v>
      </c>
    </row>
    <row r="45" spans="1:13" ht="13.5">
      <c r="A45" s="54" t="s">
        <v>116</v>
      </c>
      <c r="B45" s="88">
        <v>165</v>
      </c>
      <c r="C45" s="46" t="s">
        <v>86</v>
      </c>
      <c r="D45" s="62">
        <v>1613</v>
      </c>
      <c r="E45" s="63">
        <v>3245</v>
      </c>
      <c r="F45" s="63">
        <v>34345210</v>
      </c>
      <c r="G45" s="64">
        <v>63.67</v>
      </c>
      <c r="H45" s="65">
        <f t="shared" si="3"/>
        <v>977.5757575757575</v>
      </c>
      <c r="I45" s="66">
        <f t="shared" si="4"/>
        <v>2.0117792932424057</v>
      </c>
      <c r="J45" s="63">
        <f t="shared" si="5"/>
        <v>21292.75263484191</v>
      </c>
      <c r="K45" s="63">
        <f t="shared" si="6"/>
        <v>10584.040061633283</v>
      </c>
      <c r="L45" s="63">
        <f t="shared" si="7"/>
        <v>208152.78787878787</v>
      </c>
      <c r="M45" s="64">
        <v>66.37</v>
      </c>
    </row>
    <row r="46" spans="1:13" ht="13.5">
      <c r="A46" s="47" t="s">
        <v>49</v>
      </c>
      <c r="B46" s="89">
        <f>B44+B45</f>
        <v>413</v>
      </c>
      <c r="C46" s="48" t="s">
        <v>90</v>
      </c>
      <c r="D46" s="82">
        <v>3551</v>
      </c>
      <c r="E46" s="83">
        <v>8808</v>
      </c>
      <c r="F46" s="83">
        <v>109939674</v>
      </c>
      <c r="G46" s="84">
        <v>80.1</v>
      </c>
      <c r="H46" s="85">
        <f t="shared" si="3"/>
        <v>859.8062953995158</v>
      </c>
      <c r="I46" s="86">
        <f t="shared" si="4"/>
        <v>2.48042804843706</v>
      </c>
      <c r="J46" s="83">
        <f t="shared" si="5"/>
        <v>30960.201070121093</v>
      </c>
      <c r="K46" s="83">
        <f t="shared" si="6"/>
        <v>12481.797683923705</v>
      </c>
      <c r="L46" s="83">
        <f t="shared" si="7"/>
        <v>266197.7578692494</v>
      </c>
      <c r="M46" s="84">
        <v>83.97</v>
      </c>
    </row>
    <row r="47" spans="1:13" ht="13.5">
      <c r="A47" s="55"/>
      <c r="B47" s="90">
        <v>971</v>
      </c>
      <c r="C47" s="49" t="s">
        <v>84</v>
      </c>
      <c r="D47" s="67">
        <v>15004</v>
      </c>
      <c r="E47" s="68">
        <v>38327</v>
      </c>
      <c r="F47" s="68">
        <v>677076086</v>
      </c>
      <c r="G47" s="69">
        <v>104.7</v>
      </c>
      <c r="H47" s="70">
        <f t="shared" si="3"/>
        <v>1545.211122554068</v>
      </c>
      <c r="I47" s="71">
        <f t="shared" si="4"/>
        <v>2.5544521460943748</v>
      </c>
      <c r="J47" s="68">
        <f t="shared" si="5"/>
        <v>45126.37203412424</v>
      </c>
      <c r="K47" s="68">
        <f t="shared" si="6"/>
        <v>17665.77311033997</v>
      </c>
      <c r="L47" s="68">
        <f t="shared" si="7"/>
        <v>697297.719876416</v>
      </c>
      <c r="M47" s="69">
        <v>105.03</v>
      </c>
    </row>
    <row r="48" spans="1:13" ht="13.5">
      <c r="A48" s="56" t="s">
        <v>117</v>
      </c>
      <c r="B48" s="91">
        <v>1389</v>
      </c>
      <c r="C48" s="50" t="s">
        <v>86</v>
      </c>
      <c r="D48" s="72">
        <v>20627</v>
      </c>
      <c r="E48" s="73">
        <v>43950</v>
      </c>
      <c r="F48" s="73">
        <v>695557152</v>
      </c>
      <c r="G48" s="74">
        <v>96.81</v>
      </c>
      <c r="H48" s="75">
        <f t="shared" si="3"/>
        <v>1485.0251979841612</v>
      </c>
      <c r="I48" s="76">
        <f t="shared" si="4"/>
        <v>2.130702477335531</v>
      </c>
      <c r="J48" s="73">
        <f t="shared" si="5"/>
        <v>33720.71323992825</v>
      </c>
      <c r="K48" s="73">
        <f t="shared" si="6"/>
        <v>15826.101296928327</v>
      </c>
      <c r="L48" s="73">
        <f t="shared" si="7"/>
        <v>500761.0885529158</v>
      </c>
      <c r="M48" s="74">
        <v>96.95</v>
      </c>
    </row>
    <row r="49" spans="1:13" ht="13.5">
      <c r="A49" s="51" t="s">
        <v>50</v>
      </c>
      <c r="B49" s="92">
        <f>B47+B48</f>
        <v>2360</v>
      </c>
      <c r="C49" s="52" t="s">
        <v>90</v>
      </c>
      <c r="D49" s="77">
        <v>35631</v>
      </c>
      <c r="E49" s="78">
        <v>82277</v>
      </c>
      <c r="F49" s="78">
        <v>1372633238</v>
      </c>
      <c r="G49" s="79">
        <v>100.55</v>
      </c>
      <c r="H49" s="80">
        <f t="shared" si="3"/>
        <v>1509.7881355932204</v>
      </c>
      <c r="I49" s="81">
        <f t="shared" si="4"/>
        <v>2.3091409166175523</v>
      </c>
      <c r="J49" s="78">
        <f t="shared" si="5"/>
        <v>38523.567623698465</v>
      </c>
      <c r="K49" s="78">
        <f t="shared" si="6"/>
        <v>16683.073495630615</v>
      </c>
      <c r="L49" s="78">
        <f t="shared" si="7"/>
        <v>581624.2533898305</v>
      </c>
      <c r="M49" s="79">
        <v>100.76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0" sqref="N10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310839</v>
      </c>
      <c r="D3" s="96"/>
      <c r="E3" s="97" t="s">
        <v>78</v>
      </c>
      <c r="F3" s="116" t="s">
        <v>146</v>
      </c>
      <c r="G3" s="117"/>
      <c r="H3" s="97" t="s">
        <v>79</v>
      </c>
      <c r="I3" s="116" t="s">
        <v>74</v>
      </c>
      <c r="J3" s="117"/>
      <c r="K3" s="2"/>
      <c r="L3" s="2" t="s">
        <v>147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789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148</v>
      </c>
    </row>
    <row r="6" spans="1:13" ht="22.5">
      <c r="A6" s="50" t="s">
        <v>86</v>
      </c>
      <c r="B6" s="103">
        <f>B39+B42+B45+B48</f>
        <v>975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1764</v>
      </c>
      <c r="C7" s="98"/>
      <c r="D7" s="110"/>
      <c r="E7" s="111"/>
      <c r="F7" s="111"/>
      <c r="G7" s="115" t="s">
        <v>149</v>
      </c>
      <c r="H7" s="110"/>
      <c r="I7" s="111" t="s">
        <v>150</v>
      </c>
      <c r="J7" s="111" t="s">
        <v>151</v>
      </c>
      <c r="K7" s="111" t="s">
        <v>151</v>
      </c>
      <c r="L7" s="111" t="s">
        <v>151</v>
      </c>
      <c r="M7" s="112" t="s">
        <v>152</v>
      </c>
    </row>
    <row r="8" spans="1:13" ht="13.5">
      <c r="A8" s="12"/>
      <c r="B8" s="13" t="s">
        <v>91</v>
      </c>
      <c r="C8" s="14" t="s">
        <v>84</v>
      </c>
      <c r="D8" s="57">
        <v>441</v>
      </c>
      <c r="E8" s="58">
        <v>7194</v>
      </c>
      <c r="F8" s="58">
        <v>221925624</v>
      </c>
      <c r="G8" s="59">
        <v>88.45</v>
      </c>
      <c r="H8" s="60">
        <f>IF(ISERROR((D8/B5)*100),0,(D8/B5)*100)</f>
        <v>55.893536121673</v>
      </c>
      <c r="I8" s="61">
        <f aca="true" t="shared" si="0" ref="I8:I34">IF(ISERROR(E8/D8),0,E8/D8)</f>
        <v>16.312925170068027</v>
      </c>
      <c r="J8" s="58">
        <f aca="true" t="shared" si="1" ref="J8:J33">IF(ISERROR(F8/D8),0,F8/D8)</f>
        <v>503232.7074829932</v>
      </c>
      <c r="K8" s="58">
        <f aca="true" t="shared" si="2" ref="K8:K33">IF(ISERROR(F8/E8),0,F8/E8)</f>
        <v>30848.710592160132</v>
      </c>
      <c r="L8" s="58">
        <f>IF(ISERROR(F8/B5),0,F8/B5)</f>
        <v>281274.5551330798</v>
      </c>
      <c r="M8" s="59">
        <v>90.91</v>
      </c>
    </row>
    <row r="9" spans="1:13" ht="13.5">
      <c r="A9" s="15" t="s">
        <v>92</v>
      </c>
      <c r="B9" s="16"/>
      <c r="C9" s="17" t="s">
        <v>86</v>
      </c>
      <c r="D9" s="62">
        <v>469</v>
      </c>
      <c r="E9" s="63">
        <v>7380</v>
      </c>
      <c r="F9" s="63">
        <v>215951066</v>
      </c>
      <c r="G9" s="64">
        <v>115.63</v>
      </c>
      <c r="H9" s="65">
        <f>IF(ISERROR((D9/B6)*100),0,(D9/B6)*100)</f>
        <v>48.1025641025641</v>
      </c>
      <c r="I9" s="66">
        <f t="shared" si="0"/>
        <v>15.735607675906184</v>
      </c>
      <c r="J9" s="63">
        <f t="shared" si="1"/>
        <v>460450.0341151386</v>
      </c>
      <c r="K9" s="63">
        <f t="shared" si="2"/>
        <v>29261.662059620598</v>
      </c>
      <c r="L9" s="63">
        <f>IF(ISERROR(F9/B6),0,F9/B6)</f>
        <v>221488.27282051282</v>
      </c>
      <c r="M9" s="64">
        <v>115.63</v>
      </c>
    </row>
    <row r="10" spans="1:13" ht="13.5">
      <c r="A10" s="15"/>
      <c r="B10" s="18" t="s">
        <v>93</v>
      </c>
      <c r="C10" s="19" t="s">
        <v>90</v>
      </c>
      <c r="D10" s="62">
        <v>910</v>
      </c>
      <c r="E10" s="63">
        <v>14574</v>
      </c>
      <c r="F10" s="63">
        <v>437876690</v>
      </c>
      <c r="G10" s="64">
        <v>100.05</v>
      </c>
      <c r="H10" s="65">
        <f>IF(ISERROR((D10/B7)*100),0,(D10/B7)*100)</f>
        <v>51.587301587301596</v>
      </c>
      <c r="I10" s="66">
        <f t="shared" si="0"/>
        <v>16.015384615384615</v>
      </c>
      <c r="J10" s="63">
        <f t="shared" si="1"/>
        <v>481183.1758241758</v>
      </c>
      <c r="K10" s="63">
        <f t="shared" si="2"/>
        <v>30045.059009194454</v>
      </c>
      <c r="L10" s="63">
        <f>IF(ISERROR(F10/B7),0,F10/B7)</f>
        <v>248229.41609977325</v>
      </c>
      <c r="M10" s="64">
        <v>101.3</v>
      </c>
    </row>
    <row r="11" spans="1:13" ht="13.5">
      <c r="A11" s="15"/>
      <c r="B11" s="16" t="s">
        <v>91</v>
      </c>
      <c r="C11" s="20" t="s">
        <v>84</v>
      </c>
      <c r="D11" s="57">
        <v>6741</v>
      </c>
      <c r="E11" s="58">
        <v>13390</v>
      </c>
      <c r="F11" s="58">
        <v>132748830</v>
      </c>
      <c r="G11" s="59">
        <v>105.35</v>
      </c>
      <c r="H11" s="60">
        <f>IF(ISERROR((D11/B5)*100),0,(D11/B5)*100)</f>
        <v>854.3726235741445</v>
      </c>
      <c r="I11" s="61">
        <f t="shared" si="0"/>
        <v>1.9863521732680611</v>
      </c>
      <c r="J11" s="58">
        <f t="shared" si="1"/>
        <v>19692.75033377837</v>
      </c>
      <c r="K11" s="58">
        <f t="shared" si="2"/>
        <v>9914.027632561612</v>
      </c>
      <c r="L11" s="58">
        <f>IF(ISERROR(F11/B5),0,F11/B5)</f>
        <v>168249.46768060836</v>
      </c>
      <c r="M11" s="59">
        <v>108.29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10025</v>
      </c>
      <c r="E12" s="63">
        <v>17138</v>
      </c>
      <c r="F12" s="63">
        <v>119739270</v>
      </c>
      <c r="G12" s="64">
        <v>102.41</v>
      </c>
      <c r="H12" s="65">
        <f>IF(ISERROR((D12/B6)*100),0,(D12/B6)*100)</f>
        <v>1028.2051282051282</v>
      </c>
      <c r="I12" s="66">
        <f t="shared" si="0"/>
        <v>1.7095261845386533</v>
      </c>
      <c r="J12" s="63">
        <f t="shared" si="1"/>
        <v>11944.066832917706</v>
      </c>
      <c r="K12" s="63">
        <f t="shared" si="2"/>
        <v>6986.77033492823</v>
      </c>
      <c r="L12" s="63">
        <f>IF(ISERROR(F12/B6),0,F12/B6)</f>
        <v>122809.5076923077</v>
      </c>
      <c r="M12" s="64">
        <v>102.41</v>
      </c>
    </row>
    <row r="13" spans="1:13" ht="13.5">
      <c r="A13" s="15"/>
      <c r="B13" s="18" t="s">
        <v>94</v>
      </c>
      <c r="C13" s="19" t="s">
        <v>90</v>
      </c>
      <c r="D13" s="62">
        <v>16766</v>
      </c>
      <c r="E13" s="63">
        <v>30528</v>
      </c>
      <c r="F13" s="63">
        <v>252488100</v>
      </c>
      <c r="G13" s="64">
        <v>103.94</v>
      </c>
      <c r="H13" s="65">
        <f>IF(ISERROR((D13/B7)*100),0,(D13/B7)*100)</f>
        <v>950.4535147392291</v>
      </c>
      <c r="I13" s="66">
        <f t="shared" si="0"/>
        <v>1.820827865919122</v>
      </c>
      <c r="J13" s="63">
        <f t="shared" si="1"/>
        <v>15059.531194083263</v>
      </c>
      <c r="K13" s="63">
        <f t="shared" si="2"/>
        <v>8270.705581761007</v>
      </c>
      <c r="L13" s="63">
        <f>IF(ISERROR(F13/B7),0,F13/B7)</f>
        <v>143133.84353741497</v>
      </c>
      <c r="M13" s="64">
        <v>105.23</v>
      </c>
    </row>
    <row r="14" spans="1:13" ht="13.5">
      <c r="A14" s="21"/>
      <c r="B14" s="22" t="s">
        <v>91</v>
      </c>
      <c r="C14" s="23" t="s">
        <v>84</v>
      </c>
      <c r="D14" s="67">
        <v>1</v>
      </c>
      <c r="E14" s="68">
        <v>22</v>
      </c>
      <c r="F14" s="68">
        <v>883090</v>
      </c>
      <c r="G14" s="69">
        <v>0</v>
      </c>
      <c r="H14" s="70">
        <f>IF(ISERROR((D14/B5)*100),0,(D14/B5)*100)</f>
        <v>0.12674271229404308</v>
      </c>
      <c r="I14" s="71">
        <f t="shared" si="0"/>
        <v>22</v>
      </c>
      <c r="J14" s="68">
        <f t="shared" si="1"/>
        <v>883090</v>
      </c>
      <c r="K14" s="68">
        <f t="shared" si="2"/>
        <v>40140.454545454544</v>
      </c>
      <c r="L14" s="68">
        <f>IF(ISERROR(F14/B5),0,F14/B5)</f>
        <v>1119.252217997465</v>
      </c>
      <c r="M14" s="69">
        <v>0</v>
      </c>
    </row>
    <row r="15" spans="1:13" ht="13.5">
      <c r="A15" s="22" t="s">
        <v>95</v>
      </c>
      <c r="B15" s="22"/>
      <c r="C15" s="24" t="s">
        <v>86</v>
      </c>
      <c r="D15" s="72">
        <v>0</v>
      </c>
      <c r="E15" s="73">
        <v>0</v>
      </c>
      <c r="F15" s="73">
        <v>0</v>
      </c>
      <c r="G15" s="74">
        <v>0</v>
      </c>
      <c r="H15" s="75">
        <f>IF(ISERROR((D15/B6)*100),0,(D15/B6)*100)</f>
        <v>0</v>
      </c>
      <c r="I15" s="76">
        <f t="shared" si="0"/>
        <v>0</v>
      </c>
      <c r="J15" s="73">
        <f t="shared" si="1"/>
        <v>0</v>
      </c>
      <c r="K15" s="73">
        <f t="shared" si="2"/>
        <v>0</v>
      </c>
      <c r="L15" s="73">
        <f>IF(ISERROR(F15/B6),0,F15/B6)</f>
        <v>0</v>
      </c>
      <c r="M15" s="74">
        <v>0</v>
      </c>
    </row>
    <row r="16" spans="1:13" ht="13.5">
      <c r="A16" s="22"/>
      <c r="B16" s="25" t="s">
        <v>93</v>
      </c>
      <c r="C16" s="26" t="s">
        <v>90</v>
      </c>
      <c r="D16" s="72">
        <v>1</v>
      </c>
      <c r="E16" s="73">
        <v>22</v>
      </c>
      <c r="F16" s="73">
        <v>883090</v>
      </c>
      <c r="G16" s="74">
        <v>0</v>
      </c>
      <c r="H16" s="75">
        <f>IF(ISERROR((D16/B7)*100),0,(D16/B7)*100)</f>
        <v>0.05668934240362812</v>
      </c>
      <c r="I16" s="76">
        <f t="shared" si="0"/>
        <v>22</v>
      </c>
      <c r="J16" s="73">
        <f t="shared" si="1"/>
        <v>883090</v>
      </c>
      <c r="K16" s="73">
        <f t="shared" si="2"/>
        <v>40140.454545454544</v>
      </c>
      <c r="L16" s="73">
        <f>IF(ISERROR(F16/B7),0,F16/B7)</f>
        <v>500.6179138321995</v>
      </c>
      <c r="M16" s="74">
        <v>0</v>
      </c>
    </row>
    <row r="17" spans="1:13" ht="13.5">
      <c r="A17" s="22"/>
      <c r="B17" s="22" t="s">
        <v>91</v>
      </c>
      <c r="C17" s="23" t="s">
        <v>84</v>
      </c>
      <c r="D17" s="67">
        <v>1086</v>
      </c>
      <c r="E17" s="68">
        <v>2576</v>
      </c>
      <c r="F17" s="68">
        <v>16623910</v>
      </c>
      <c r="G17" s="69">
        <v>89.27</v>
      </c>
      <c r="H17" s="70">
        <f>IF(ISERROR((D17/B5)*100),0,(D17/B5)*100)</f>
        <v>137.6425855513308</v>
      </c>
      <c r="I17" s="71">
        <f t="shared" si="0"/>
        <v>2.3720073664825048</v>
      </c>
      <c r="J17" s="68">
        <f t="shared" si="1"/>
        <v>15307.467771639042</v>
      </c>
      <c r="K17" s="68">
        <f t="shared" si="2"/>
        <v>6453.381211180124</v>
      </c>
      <c r="L17" s="68">
        <f>IF(ISERROR(F17/B5),0,F17/B5)</f>
        <v>21069.594423320657</v>
      </c>
      <c r="M17" s="69">
        <v>91.76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1216</v>
      </c>
      <c r="E18" s="73">
        <v>2931</v>
      </c>
      <c r="F18" s="73">
        <v>18557280</v>
      </c>
      <c r="G18" s="74">
        <v>88.32</v>
      </c>
      <c r="H18" s="75">
        <f>IF(ISERROR((D18/B6)*100),0,(D18/B6)*100)</f>
        <v>124.71794871794873</v>
      </c>
      <c r="I18" s="76">
        <f t="shared" si="0"/>
        <v>2.4103618421052633</v>
      </c>
      <c r="J18" s="73">
        <f t="shared" si="1"/>
        <v>15260.921052631578</v>
      </c>
      <c r="K18" s="73">
        <f t="shared" si="2"/>
        <v>6331.381780962129</v>
      </c>
      <c r="L18" s="73">
        <f>IF(ISERROR(F18/B6),0,F18/B6)</f>
        <v>19033.10769230769</v>
      </c>
      <c r="M18" s="74">
        <v>88.32</v>
      </c>
    </row>
    <row r="19" spans="1:13" ht="13.5">
      <c r="A19" s="22"/>
      <c r="B19" s="22" t="s">
        <v>94</v>
      </c>
      <c r="C19" s="26" t="s">
        <v>90</v>
      </c>
      <c r="D19" s="72">
        <v>2302</v>
      </c>
      <c r="E19" s="73">
        <v>5507</v>
      </c>
      <c r="F19" s="73">
        <v>35181190</v>
      </c>
      <c r="G19" s="74">
        <v>88.77</v>
      </c>
      <c r="H19" s="75">
        <f>IF(ISERROR((D19/B7)*100),0,(D19/B7)*100)</f>
        <v>130.49886621315193</v>
      </c>
      <c r="I19" s="76">
        <f t="shared" si="0"/>
        <v>2.392267593397046</v>
      </c>
      <c r="J19" s="73">
        <f t="shared" si="1"/>
        <v>15282.880104257169</v>
      </c>
      <c r="K19" s="73">
        <f t="shared" si="2"/>
        <v>6388.449246413656</v>
      </c>
      <c r="L19" s="73">
        <f>IF(ISERROR(F19/B7),0,F19/B7)</f>
        <v>19943.985260770976</v>
      </c>
      <c r="M19" s="74">
        <v>89.87</v>
      </c>
    </row>
    <row r="20" spans="1:13" ht="13.5">
      <c r="A20" s="12"/>
      <c r="B20" s="27"/>
      <c r="C20" s="20" t="s">
        <v>84</v>
      </c>
      <c r="D20" s="57">
        <v>4371</v>
      </c>
      <c r="E20" s="58">
        <v>6332</v>
      </c>
      <c r="F20" s="58">
        <v>67388280</v>
      </c>
      <c r="G20" s="59">
        <v>102.35</v>
      </c>
      <c r="H20" s="60">
        <f>IF(ISERROR((D20/B5)*100),0,(D20/B5)*100)</f>
        <v>553.9923954372623</v>
      </c>
      <c r="I20" s="61">
        <f t="shared" si="0"/>
        <v>1.4486387554335391</v>
      </c>
      <c r="J20" s="58">
        <f t="shared" si="1"/>
        <v>15417.13109128346</v>
      </c>
      <c r="K20" s="58">
        <f t="shared" si="2"/>
        <v>10642.495262160455</v>
      </c>
      <c r="L20" s="58">
        <f>IF(ISERROR(F20/B5),0,F20/B5)</f>
        <v>85409.73384030418</v>
      </c>
      <c r="M20" s="59">
        <v>105.2</v>
      </c>
    </row>
    <row r="21" spans="1:13" ht="13.5">
      <c r="A21" s="28" t="s">
        <v>96</v>
      </c>
      <c r="B21" s="29"/>
      <c r="C21" s="17" t="s">
        <v>86</v>
      </c>
      <c r="D21" s="62">
        <v>6504</v>
      </c>
      <c r="E21" s="63">
        <v>9344</v>
      </c>
      <c r="F21" s="63">
        <v>101317390</v>
      </c>
      <c r="G21" s="64">
        <v>105</v>
      </c>
      <c r="H21" s="65">
        <f>IF(ISERROR((D21/B6)*100),0,(D21/B6)*100)</f>
        <v>667.076923076923</v>
      </c>
      <c r="I21" s="66">
        <f t="shared" si="0"/>
        <v>1.4366543665436655</v>
      </c>
      <c r="J21" s="63">
        <f t="shared" si="1"/>
        <v>15577.704489544896</v>
      </c>
      <c r="K21" s="63">
        <f t="shared" si="2"/>
        <v>10843.042594178081</v>
      </c>
      <c r="L21" s="63">
        <f>IF(ISERROR(F21/B6),0,F21/B6)</f>
        <v>103915.27179487179</v>
      </c>
      <c r="M21" s="64">
        <v>105</v>
      </c>
    </row>
    <row r="22" spans="1:13" ht="13.5">
      <c r="A22" s="30"/>
      <c r="B22" s="31"/>
      <c r="C22" s="19" t="s">
        <v>90</v>
      </c>
      <c r="D22" s="62">
        <v>10875</v>
      </c>
      <c r="E22" s="63">
        <v>15676</v>
      </c>
      <c r="F22" s="63">
        <v>168705670</v>
      </c>
      <c r="G22" s="64">
        <v>103.93</v>
      </c>
      <c r="H22" s="65">
        <f>IF(ISERROR((D22/B7)*100),0,(D22/B7)*100)</f>
        <v>616.4965986394558</v>
      </c>
      <c r="I22" s="66">
        <f t="shared" si="0"/>
        <v>1.441471264367816</v>
      </c>
      <c r="J22" s="63">
        <f t="shared" si="1"/>
        <v>15513.165057471264</v>
      </c>
      <c r="K22" s="63">
        <f t="shared" si="2"/>
        <v>10762.03559581526</v>
      </c>
      <c r="L22" s="63">
        <f>IF(ISERROR(F22/B7),0,F22/B7)</f>
        <v>95638.13492063493</v>
      </c>
      <c r="M22" s="64">
        <v>105.22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144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74</v>
      </c>
      <c r="E29" s="58">
        <v>549</v>
      </c>
      <c r="F29" s="58">
        <v>5314800</v>
      </c>
      <c r="G29" s="59">
        <v>139.38</v>
      </c>
      <c r="H29" s="60">
        <f>IF(ISERROR((D29/B5)*100),0,(D29/B5)*100)</f>
        <v>9.37896070975919</v>
      </c>
      <c r="I29" s="61">
        <f t="shared" si="0"/>
        <v>7.418918918918919</v>
      </c>
      <c r="J29" s="58">
        <f t="shared" si="1"/>
        <v>71821.62162162163</v>
      </c>
      <c r="K29" s="58">
        <f t="shared" si="2"/>
        <v>9680.874316939891</v>
      </c>
      <c r="L29" s="58">
        <f>IF(ISERROR(F29/B5),0,F29/B5)</f>
        <v>6736.121673003802</v>
      </c>
      <c r="M29" s="59">
        <v>143.26</v>
      </c>
    </row>
    <row r="30" spans="1:13" ht="13.5">
      <c r="A30" s="28" t="s">
        <v>103</v>
      </c>
      <c r="B30" s="29"/>
      <c r="C30" s="17" t="s">
        <v>86</v>
      </c>
      <c r="D30" s="62">
        <v>19</v>
      </c>
      <c r="E30" s="63">
        <v>204</v>
      </c>
      <c r="F30" s="63">
        <v>2661750</v>
      </c>
      <c r="G30" s="64">
        <v>144.2</v>
      </c>
      <c r="H30" s="65">
        <f>IF(ISERROR((D30/B6)*100),0,(D30/B6)*100)</f>
        <v>1.948717948717949</v>
      </c>
      <c r="I30" s="66">
        <f t="shared" si="0"/>
        <v>10.736842105263158</v>
      </c>
      <c r="J30" s="63">
        <f t="shared" si="1"/>
        <v>140092.1052631579</v>
      </c>
      <c r="K30" s="63">
        <f t="shared" si="2"/>
        <v>13047.79411764706</v>
      </c>
      <c r="L30" s="63">
        <f>IF(ISERROR(F30/B6),0,F30/B6)</f>
        <v>2730</v>
      </c>
      <c r="M30" s="64">
        <v>144.2</v>
      </c>
    </row>
    <row r="31" spans="1:13" ht="13.5">
      <c r="A31" s="15"/>
      <c r="B31" s="34"/>
      <c r="C31" s="19" t="s">
        <v>90</v>
      </c>
      <c r="D31" s="62">
        <v>93</v>
      </c>
      <c r="E31" s="63">
        <v>753</v>
      </c>
      <c r="F31" s="63">
        <v>7976550</v>
      </c>
      <c r="G31" s="64">
        <v>140.95</v>
      </c>
      <c r="H31" s="65">
        <f>IF(ISERROR((D31/B7)*100),0,(D31/B7)*100)</f>
        <v>5.272108843537415</v>
      </c>
      <c r="I31" s="66">
        <f t="shared" si="0"/>
        <v>8.096774193548388</v>
      </c>
      <c r="J31" s="63">
        <f t="shared" si="1"/>
        <v>85769.35483870968</v>
      </c>
      <c r="K31" s="63">
        <f t="shared" si="2"/>
        <v>10593.027888446215</v>
      </c>
      <c r="L31" s="63">
        <f>IF(ISERROR(F31/B7),0,F31/B7)</f>
        <v>4521.853741496599</v>
      </c>
      <c r="M31" s="64">
        <v>142.71</v>
      </c>
    </row>
    <row r="32" spans="1:13" ht="13.5">
      <c r="A32" s="35"/>
      <c r="B32" s="36"/>
      <c r="C32" s="37" t="s">
        <v>84</v>
      </c>
      <c r="D32" s="67">
        <v>12714</v>
      </c>
      <c r="E32" s="68">
        <v>30063</v>
      </c>
      <c r="F32" s="68">
        <v>444884534</v>
      </c>
      <c r="G32" s="69">
        <v>95.64</v>
      </c>
      <c r="H32" s="70">
        <f>IF(ISERROR((D32/B5)*100),0,(D32/B5)*100)</f>
        <v>1611.406844106464</v>
      </c>
      <c r="I32" s="71">
        <f t="shared" si="0"/>
        <v>2.3645587541293063</v>
      </c>
      <c r="J32" s="68">
        <f t="shared" si="1"/>
        <v>34991.70473493786</v>
      </c>
      <c r="K32" s="68">
        <f t="shared" si="2"/>
        <v>14798.40781026511</v>
      </c>
      <c r="L32" s="68">
        <f>IF(ISERROR(F32/B5),0,F32/B5)</f>
        <v>563858.7249683143</v>
      </c>
      <c r="M32" s="69">
        <v>98.3</v>
      </c>
    </row>
    <row r="33" spans="1:13" ht="13.5">
      <c r="A33" s="38" t="s">
        <v>90</v>
      </c>
      <c r="B33" s="39"/>
      <c r="C33" s="24" t="s">
        <v>86</v>
      </c>
      <c r="D33" s="72">
        <v>18233</v>
      </c>
      <c r="E33" s="73">
        <v>36997</v>
      </c>
      <c r="F33" s="73">
        <v>458226756</v>
      </c>
      <c r="G33" s="74">
        <v>108.32</v>
      </c>
      <c r="H33" s="75">
        <f>IF(ISERROR((D33/B6)*100),0,(D33/B6)*100)</f>
        <v>1870.051282051282</v>
      </c>
      <c r="I33" s="76">
        <f t="shared" si="0"/>
        <v>2.029123018702353</v>
      </c>
      <c r="J33" s="73">
        <f t="shared" si="1"/>
        <v>25131.725771951955</v>
      </c>
      <c r="K33" s="73">
        <f t="shared" si="2"/>
        <v>12385.511149552667</v>
      </c>
      <c r="L33" s="73">
        <f>IF(ISERROR(F33/B6),0,F33/B6)</f>
        <v>469976.16</v>
      </c>
      <c r="M33" s="74">
        <v>108.32</v>
      </c>
    </row>
    <row r="34" spans="1:13" ht="13.5">
      <c r="A34" s="40"/>
      <c r="B34" s="41"/>
      <c r="C34" s="26" t="s">
        <v>90</v>
      </c>
      <c r="D34" s="77">
        <v>30947</v>
      </c>
      <c r="E34" s="78">
        <v>67060</v>
      </c>
      <c r="F34" s="78">
        <v>903111290</v>
      </c>
      <c r="G34" s="79">
        <v>101.68</v>
      </c>
      <c r="H34" s="80">
        <f>IF(ISERROR((D34/B7)*100),0,(D34/B7)*100)</f>
        <v>1754.3650793650795</v>
      </c>
      <c r="I34" s="81">
        <f t="shared" si="0"/>
        <v>2.1669305586971275</v>
      </c>
      <c r="J34" s="78">
        <f>IF(ISERROR(F34/D34),0,F34/D34)</f>
        <v>29182.514944905808</v>
      </c>
      <c r="K34" s="78">
        <f>IF(ISERROR(F34/E34),0,F34/E34)</f>
        <v>13467.212794512378</v>
      </c>
      <c r="L34" s="78">
        <f>IF(ISERROR(F34/B7),0,F34/B7)</f>
        <v>511967.8514739229</v>
      </c>
      <c r="M34" s="79">
        <v>102.95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34</v>
      </c>
      <c r="C38" s="45" t="s">
        <v>84</v>
      </c>
      <c r="D38" s="57">
        <v>254</v>
      </c>
      <c r="E38" s="58">
        <v>391</v>
      </c>
      <c r="F38" s="58">
        <v>2290770</v>
      </c>
      <c r="G38" s="59">
        <v>139.17</v>
      </c>
      <c r="H38" s="60">
        <f aca="true" t="shared" si="3" ref="H38:H49">IF(ISERROR((D38/B38)*100),0,(D38/B38)*100)</f>
        <v>747.0588235294118</v>
      </c>
      <c r="I38" s="61">
        <f aca="true" t="shared" si="4" ref="I38:I49">IF(ISERROR(E38/D38),0,E38/D38)</f>
        <v>1.5393700787401574</v>
      </c>
      <c r="J38" s="58">
        <f aca="true" t="shared" si="5" ref="J38:J49">IF(ISERROR(F38/D38),0,F38/D38)</f>
        <v>9018.779527559054</v>
      </c>
      <c r="K38" s="58">
        <f aca="true" t="shared" si="6" ref="K38:K49">IF(ISERROR(F38/E38),0,F38/E38)</f>
        <v>5858.746803069053</v>
      </c>
      <c r="L38" s="58">
        <f aca="true" t="shared" si="7" ref="L38:L49">IF(ISERROR(F38/B38),0,F38/B38)</f>
        <v>67375.58823529411</v>
      </c>
      <c r="M38" s="59">
        <v>147.36</v>
      </c>
    </row>
    <row r="39" spans="1:13" ht="13.5">
      <c r="A39" s="54" t="s">
        <v>145</v>
      </c>
      <c r="B39" s="88">
        <v>46</v>
      </c>
      <c r="C39" s="46" t="s">
        <v>86</v>
      </c>
      <c r="D39" s="62">
        <v>302</v>
      </c>
      <c r="E39" s="63">
        <v>451</v>
      </c>
      <c r="F39" s="63">
        <v>2325270</v>
      </c>
      <c r="G39" s="64">
        <v>79.51</v>
      </c>
      <c r="H39" s="65">
        <f t="shared" si="3"/>
        <v>656.5217391304348</v>
      </c>
      <c r="I39" s="66">
        <f t="shared" si="4"/>
        <v>1.4933774834437086</v>
      </c>
      <c r="J39" s="63">
        <f t="shared" si="5"/>
        <v>7699.569536423841</v>
      </c>
      <c r="K39" s="63">
        <f t="shared" si="6"/>
        <v>5155.809312638581</v>
      </c>
      <c r="L39" s="63">
        <f t="shared" si="7"/>
        <v>50549.34782608696</v>
      </c>
      <c r="M39" s="64">
        <v>84.7</v>
      </c>
    </row>
    <row r="40" spans="1:13" ht="13.5">
      <c r="A40" s="47" t="s">
        <v>49</v>
      </c>
      <c r="B40" s="89">
        <f>B38+B39</f>
        <v>80</v>
      </c>
      <c r="C40" s="48" t="s">
        <v>90</v>
      </c>
      <c r="D40" s="82">
        <v>556</v>
      </c>
      <c r="E40" s="83">
        <v>842</v>
      </c>
      <c r="F40" s="83">
        <v>4616040</v>
      </c>
      <c r="G40" s="84">
        <v>101</v>
      </c>
      <c r="H40" s="85">
        <f t="shared" si="3"/>
        <v>695</v>
      </c>
      <c r="I40" s="86">
        <f t="shared" si="4"/>
        <v>1.514388489208633</v>
      </c>
      <c r="J40" s="83">
        <f t="shared" si="5"/>
        <v>8302.230215827338</v>
      </c>
      <c r="K40" s="83">
        <f t="shared" si="6"/>
        <v>5482.232779097387</v>
      </c>
      <c r="L40" s="83">
        <f t="shared" si="7"/>
        <v>57700.5</v>
      </c>
      <c r="M40" s="84">
        <v>106.05</v>
      </c>
    </row>
    <row r="41" spans="1:13" ht="13.5">
      <c r="A41" s="55"/>
      <c r="B41" s="90">
        <v>63</v>
      </c>
      <c r="C41" s="49" t="s">
        <v>84</v>
      </c>
      <c r="D41" s="67">
        <v>338</v>
      </c>
      <c r="E41" s="68">
        <v>577</v>
      </c>
      <c r="F41" s="68">
        <v>3764374</v>
      </c>
      <c r="G41" s="69">
        <v>57.46</v>
      </c>
      <c r="H41" s="70">
        <f t="shared" si="3"/>
        <v>536.5079365079365</v>
      </c>
      <c r="I41" s="71">
        <f t="shared" si="4"/>
        <v>1.7071005917159763</v>
      </c>
      <c r="J41" s="68">
        <f t="shared" si="5"/>
        <v>11137.201183431953</v>
      </c>
      <c r="K41" s="68">
        <f t="shared" si="6"/>
        <v>6524.045060658579</v>
      </c>
      <c r="L41" s="68">
        <f t="shared" si="7"/>
        <v>59751.968253968254</v>
      </c>
      <c r="M41" s="69">
        <v>67.5</v>
      </c>
    </row>
    <row r="42" spans="1:13" ht="13.5">
      <c r="A42" s="56" t="s">
        <v>115</v>
      </c>
      <c r="B42" s="91">
        <v>47</v>
      </c>
      <c r="C42" s="50" t="s">
        <v>86</v>
      </c>
      <c r="D42" s="72">
        <v>405</v>
      </c>
      <c r="E42" s="73">
        <v>806</v>
      </c>
      <c r="F42" s="73">
        <v>7705440</v>
      </c>
      <c r="G42" s="74">
        <v>182.8</v>
      </c>
      <c r="H42" s="75">
        <f t="shared" si="3"/>
        <v>861.7021276595744</v>
      </c>
      <c r="I42" s="76">
        <f t="shared" si="4"/>
        <v>1.9901234567901234</v>
      </c>
      <c r="J42" s="73">
        <f t="shared" si="5"/>
        <v>19025.777777777777</v>
      </c>
      <c r="K42" s="73">
        <f t="shared" si="6"/>
        <v>9560.099255583127</v>
      </c>
      <c r="L42" s="73">
        <f t="shared" si="7"/>
        <v>163945.53191489363</v>
      </c>
      <c r="M42" s="74">
        <v>167.25</v>
      </c>
    </row>
    <row r="43" spans="1:13" ht="13.5">
      <c r="A43" s="51" t="s">
        <v>49</v>
      </c>
      <c r="B43" s="92">
        <f>B41+B42</f>
        <v>110</v>
      </c>
      <c r="C43" s="52" t="s">
        <v>90</v>
      </c>
      <c r="D43" s="77">
        <v>743</v>
      </c>
      <c r="E43" s="78">
        <v>1383</v>
      </c>
      <c r="F43" s="78">
        <v>11469814</v>
      </c>
      <c r="G43" s="79">
        <v>106.54</v>
      </c>
      <c r="H43" s="80">
        <f t="shared" si="3"/>
        <v>675.4545454545455</v>
      </c>
      <c r="I43" s="81">
        <f t="shared" si="4"/>
        <v>1.8613728129205922</v>
      </c>
      <c r="J43" s="78">
        <f t="shared" si="5"/>
        <v>15437.165545087482</v>
      </c>
      <c r="K43" s="78">
        <f t="shared" si="6"/>
        <v>8293.430224150397</v>
      </c>
      <c r="L43" s="78">
        <f t="shared" si="7"/>
        <v>104271.03636363636</v>
      </c>
      <c r="M43" s="79">
        <v>113.32</v>
      </c>
    </row>
    <row r="44" spans="1:13" ht="13.5">
      <c r="A44" s="53"/>
      <c r="B44" s="87">
        <v>128</v>
      </c>
      <c r="C44" s="45" t="s">
        <v>84</v>
      </c>
      <c r="D44" s="57">
        <v>1145</v>
      </c>
      <c r="E44" s="58">
        <v>2885</v>
      </c>
      <c r="F44" s="58">
        <v>40253128</v>
      </c>
      <c r="G44" s="59">
        <v>95.82</v>
      </c>
      <c r="H44" s="60">
        <f t="shared" si="3"/>
        <v>894.53125</v>
      </c>
      <c r="I44" s="61">
        <f t="shared" si="4"/>
        <v>2.519650655021834</v>
      </c>
      <c r="J44" s="58">
        <f t="shared" si="5"/>
        <v>35155.570305676854</v>
      </c>
      <c r="K44" s="58">
        <f t="shared" si="6"/>
        <v>13952.557365684575</v>
      </c>
      <c r="L44" s="58">
        <f t="shared" si="7"/>
        <v>314477.5625</v>
      </c>
      <c r="M44" s="59">
        <v>109.3</v>
      </c>
    </row>
    <row r="45" spans="1:13" ht="13.5">
      <c r="A45" s="54" t="s">
        <v>116</v>
      </c>
      <c r="B45" s="88">
        <v>110</v>
      </c>
      <c r="C45" s="46" t="s">
        <v>86</v>
      </c>
      <c r="D45" s="62">
        <v>1209</v>
      </c>
      <c r="E45" s="63">
        <v>2049</v>
      </c>
      <c r="F45" s="63">
        <v>21159294</v>
      </c>
      <c r="G45" s="64">
        <v>74.28</v>
      </c>
      <c r="H45" s="65">
        <f t="shared" si="3"/>
        <v>1099.090909090909</v>
      </c>
      <c r="I45" s="66">
        <f t="shared" si="4"/>
        <v>1.694789081885856</v>
      </c>
      <c r="J45" s="63">
        <f t="shared" si="5"/>
        <v>17501.483870967742</v>
      </c>
      <c r="K45" s="63">
        <f t="shared" si="6"/>
        <v>10326.64421669107</v>
      </c>
      <c r="L45" s="63">
        <f t="shared" si="7"/>
        <v>192357.21818181817</v>
      </c>
      <c r="M45" s="64">
        <v>76.31</v>
      </c>
    </row>
    <row r="46" spans="1:13" ht="13.5">
      <c r="A46" s="47" t="s">
        <v>49</v>
      </c>
      <c r="B46" s="89">
        <f>B44+B45</f>
        <v>238</v>
      </c>
      <c r="C46" s="48" t="s">
        <v>90</v>
      </c>
      <c r="D46" s="82">
        <v>2354</v>
      </c>
      <c r="E46" s="83">
        <v>4934</v>
      </c>
      <c r="F46" s="83">
        <v>61412422</v>
      </c>
      <c r="G46" s="84">
        <v>87.12</v>
      </c>
      <c r="H46" s="85">
        <f t="shared" si="3"/>
        <v>989.0756302521008</v>
      </c>
      <c r="I46" s="86">
        <f t="shared" si="4"/>
        <v>2.0960067969413765</v>
      </c>
      <c r="J46" s="83">
        <f t="shared" si="5"/>
        <v>26088.53950722175</v>
      </c>
      <c r="K46" s="83">
        <f t="shared" si="6"/>
        <v>12446.781921361979</v>
      </c>
      <c r="L46" s="83">
        <f t="shared" si="7"/>
        <v>258035.38655462186</v>
      </c>
      <c r="M46" s="84">
        <v>94.81</v>
      </c>
    </row>
    <row r="47" spans="1:13" ht="13.5">
      <c r="A47" s="55"/>
      <c r="B47" s="90">
        <v>564</v>
      </c>
      <c r="C47" s="49" t="s">
        <v>84</v>
      </c>
      <c r="D47" s="67">
        <v>10972</v>
      </c>
      <c r="E47" s="68">
        <v>26199</v>
      </c>
      <c r="F47" s="68">
        <v>398527792</v>
      </c>
      <c r="G47" s="69">
        <v>96.16</v>
      </c>
      <c r="H47" s="70">
        <f t="shared" si="3"/>
        <v>1945.3900709219859</v>
      </c>
      <c r="I47" s="71">
        <f t="shared" si="4"/>
        <v>2.387805322639446</v>
      </c>
      <c r="J47" s="68">
        <f t="shared" si="5"/>
        <v>36322.25592417062</v>
      </c>
      <c r="K47" s="68">
        <f t="shared" si="6"/>
        <v>15211.565021565708</v>
      </c>
      <c r="L47" s="68">
        <f t="shared" si="7"/>
        <v>706609.5602836879</v>
      </c>
      <c r="M47" s="69">
        <v>94.79</v>
      </c>
    </row>
    <row r="48" spans="1:13" ht="13.5">
      <c r="A48" s="56" t="s">
        <v>117</v>
      </c>
      <c r="B48" s="91">
        <v>772</v>
      </c>
      <c r="C48" s="50" t="s">
        <v>86</v>
      </c>
      <c r="D48" s="72">
        <v>16315</v>
      </c>
      <c r="E48" s="73">
        <v>33689</v>
      </c>
      <c r="F48" s="73">
        <v>427030962</v>
      </c>
      <c r="G48" s="74">
        <v>110.31</v>
      </c>
      <c r="H48" s="75">
        <f t="shared" si="3"/>
        <v>2113.3419689119173</v>
      </c>
      <c r="I48" s="76">
        <f t="shared" si="4"/>
        <v>2.064909592399632</v>
      </c>
      <c r="J48" s="73">
        <f t="shared" si="5"/>
        <v>26174.131903156605</v>
      </c>
      <c r="K48" s="73">
        <f t="shared" si="6"/>
        <v>12675.679361215827</v>
      </c>
      <c r="L48" s="73">
        <f t="shared" si="7"/>
        <v>553148.9145077721</v>
      </c>
      <c r="M48" s="74">
        <v>109.88</v>
      </c>
    </row>
    <row r="49" spans="1:13" ht="13.5">
      <c r="A49" s="51" t="s">
        <v>50</v>
      </c>
      <c r="B49" s="92">
        <f>B47+B48</f>
        <v>1336</v>
      </c>
      <c r="C49" s="52" t="s">
        <v>90</v>
      </c>
      <c r="D49" s="77">
        <v>27287</v>
      </c>
      <c r="E49" s="78">
        <v>59888</v>
      </c>
      <c r="F49" s="78">
        <v>825558754</v>
      </c>
      <c r="G49" s="79">
        <v>102.99</v>
      </c>
      <c r="H49" s="80">
        <f t="shared" si="3"/>
        <v>2042.440119760479</v>
      </c>
      <c r="I49" s="81">
        <f t="shared" si="4"/>
        <v>2.1947447502473705</v>
      </c>
      <c r="J49" s="78">
        <f t="shared" si="5"/>
        <v>30254.654377542418</v>
      </c>
      <c r="K49" s="78">
        <f t="shared" si="6"/>
        <v>13785.044650013358</v>
      </c>
      <c r="L49" s="78">
        <f t="shared" si="7"/>
        <v>617933.1991017964</v>
      </c>
      <c r="M49" s="79">
        <v>102.22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O7" sqref="O7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310847</v>
      </c>
      <c r="D3" s="96"/>
      <c r="E3" s="97" t="s">
        <v>78</v>
      </c>
      <c r="F3" s="116" t="s">
        <v>153</v>
      </c>
      <c r="G3" s="117"/>
      <c r="H3" s="97" t="s">
        <v>79</v>
      </c>
      <c r="I3" s="116" t="s">
        <v>74</v>
      </c>
      <c r="J3" s="117"/>
      <c r="K3" s="2"/>
      <c r="L3" s="2" t="s">
        <v>154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605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697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1302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360</v>
      </c>
      <c r="E8" s="58">
        <v>5801</v>
      </c>
      <c r="F8" s="58">
        <v>198798022</v>
      </c>
      <c r="G8" s="59">
        <v>146.56</v>
      </c>
      <c r="H8" s="60">
        <f>IF(ISERROR((D8/B5)*100),0,(D8/B5)*100)</f>
        <v>59.50413223140496</v>
      </c>
      <c r="I8" s="61">
        <f aca="true" t="shared" si="0" ref="I8:I34">IF(ISERROR(E8/D8),0,E8/D8)</f>
        <v>16.113888888888887</v>
      </c>
      <c r="J8" s="58">
        <f aca="true" t="shared" si="1" ref="J8:J33">IF(ISERROR(F8/D8),0,F8/D8)</f>
        <v>552216.7277777778</v>
      </c>
      <c r="K8" s="58">
        <f aca="true" t="shared" si="2" ref="K8:K33">IF(ISERROR(F8/E8),0,F8/E8)</f>
        <v>34269.61248060679</v>
      </c>
      <c r="L8" s="58">
        <f>IF(ISERROR(F8/B5),0,F8/B5)</f>
        <v>328591.7719008264</v>
      </c>
      <c r="M8" s="59">
        <v>145.83</v>
      </c>
    </row>
    <row r="9" spans="1:13" ht="13.5">
      <c r="A9" s="15" t="s">
        <v>92</v>
      </c>
      <c r="B9" s="16"/>
      <c r="C9" s="17" t="s">
        <v>86</v>
      </c>
      <c r="D9" s="62">
        <v>331</v>
      </c>
      <c r="E9" s="63">
        <v>6050</v>
      </c>
      <c r="F9" s="63">
        <v>148586596</v>
      </c>
      <c r="G9" s="64">
        <v>87.65</v>
      </c>
      <c r="H9" s="65">
        <f>IF(ISERROR((D9/B6)*100),0,(D9/B6)*100)</f>
        <v>47.48923959827834</v>
      </c>
      <c r="I9" s="66">
        <f t="shared" si="0"/>
        <v>18.27794561933535</v>
      </c>
      <c r="J9" s="63">
        <f t="shared" si="1"/>
        <v>448902.10271903325</v>
      </c>
      <c r="K9" s="63">
        <f t="shared" si="2"/>
        <v>24559.767933884297</v>
      </c>
      <c r="L9" s="63">
        <f>IF(ISERROR(F9/B6),0,F9/B6)</f>
        <v>213180.19512195123</v>
      </c>
      <c r="M9" s="64">
        <v>88.02</v>
      </c>
    </row>
    <row r="10" spans="1:13" ht="13.5">
      <c r="A10" s="15"/>
      <c r="B10" s="18" t="s">
        <v>93</v>
      </c>
      <c r="C10" s="19" t="s">
        <v>90</v>
      </c>
      <c r="D10" s="62">
        <v>691</v>
      </c>
      <c r="E10" s="63">
        <v>11851</v>
      </c>
      <c r="F10" s="63">
        <v>347384618</v>
      </c>
      <c r="G10" s="64">
        <v>113.83</v>
      </c>
      <c r="H10" s="65">
        <f>IF(ISERROR((D10/B7)*100),0,(D10/B7)*100)</f>
        <v>53.072196620583725</v>
      </c>
      <c r="I10" s="66">
        <f t="shared" si="0"/>
        <v>17.150506512301014</v>
      </c>
      <c r="J10" s="63">
        <f t="shared" si="1"/>
        <v>502727.3777134587</v>
      </c>
      <c r="K10" s="63">
        <f t="shared" si="2"/>
        <v>29312.68399291199</v>
      </c>
      <c r="L10" s="63">
        <f>IF(ISERROR(F10/B7),0,F10/B7)</f>
        <v>266808.4623655914</v>
      </c>
      <c r="M10" s="64">
        <v>113.74</v>
      </c>
    </row>
    <row r="11" spans="1:13" ht="13.5">
      <c r="A11" s="15"/>
      <c r="B11" s="16" t="s">
        <v>91</v>
      </c>
      <c r="C11" s="20" t="s">
        <v>84</v>
      </c>
      <c r="D11" s="57">
        <v>5985</v>
      </c>
      <c r="E11" s="58">
        <v>9991</v>
      </c>
      <c r="F11" s="58">
        <v>94797340</v>
      </c>
      <c r="G11" s="59">
        <v>100.44</v>
      </c>
      <c r="H11" s="60">
        <f>IF(ISERROR((D11/B5)*100),0,(D11/B5)*100)</f>
        <v>989.2561983471074</v>
      </c>
      <c r="I11" s="61">
        <f t="shared" si="0"/>
        <v>1.6693400167084378</v>
      </c>
      <c r="J11" s="58">
        <f t="shared" si="1"/>
        <v>15839.15455304929</v>
      </c>
      <c r="K11" s="58">
        <f t="shared" si="2"/>
        <v>9488.273446101492</v>
      </c>
      <c r="L11" s="58">
        <f>IF(ISERROR(F11/B5),0,F11/B5)</f>
        <v>156689.81818181818</v>
      </c>
      <c r="M11" s="59">
        <v>99.94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8155</v>
      </c>
      <c r="E12" s="63">
        <v>14399</v>
      </c>
      <c r="F12" s="63">
        <v>120952970</v>
      </c>
      <c r="G12" s="64">
        <v>100.31</v>
      </c>
      <c r="H12" s="65">
        <f>IF(ISERROR((D12/B6)*100),0,(D12/B6)*100)</f>
        <v>1170.0143472022955</v>
      </c>
      <c r="I12" s="66">
        <f t="shared" si="0"/>
        <v>1.7656652360515022</v>
      </c>
      <c r="J12" s="63">
        <f t="shared" si="1"/>
        <v>14831.755977927653</v>
      </c>
      <c r="K12" s="63">
        <f t="shared" si="2"/>
        <v>8400.095145496214</v>
      </c>
      <c r="L12" s="63">
        <f>IF(ISERROR(F12/B6),0,F12/B6)</f>
        <v>173533.67288378766</v>
      </c>
      <c r="M12" s="64">
        <v>100.74</v>
      </c>
    </row>
    <row r="13" spans="1:13" ht="13.5">
      <c r="A13" s="15"/>
      <c r="B13" s="18" t="s">
        <v>94</v>
      </c>
      <c r="C13" s="19" t="s">
        <v>90</v>
      </c>
      <c r="D13" s="62">
        <v>14140</v>
      </c>
      <c r="E13" s="63">
        <v>24390</v>
      </c>
      <c r="F13" s="63">
        <v>215750310</v>
      </c>
      <c r="G13" s="64">
        <v>100.37</v>
      </c>
      <c r="H13" s="65">
        <f>IF(ISERROR((D13/B7)*100),0,(D13/B7)*100)</f>
        <v>1086.021505376344</v>
      </c>
      <c r="I13" s="66">
        <f t="shared" si="0"/>
        <v>1.724893917963225</v>
      </c>
      <c r="J13" s="63">
        <f t="shared" si="1"/>
        <v>15258.154879773692</v>
      </c>
      <c r="K13" s="63">
        <f t="shared" si="2"/>
        <v>8845.851168511685</v>
      </c>
      <c r="L13" s="63">
        <f>IF(ISERROR(F13/B7),0,F13/B7)</f>
        <v>165706.84331797235</v>
      </c>
      <c r="M13" s="64">
        <v>100.29</v>
      </c>
    </row>
    <row r="14" spans="1:13" ht="13.5">
      <c r="A14" s="21"/>
      <c r="B14" s="22" t="s">
        <v>91</v>
      </c>
      <c r="C14" s="23" t="s">
        <v>84</v>
      </c>
      <c r="D14" s="67">
        <v>1</v>
      </c>
      <c r="E14" s="68">
        <v>7</v>
      </c>
      <c r="F14" s="68">
        <v>401240</v>
      </c>
      <c r="G14" s="69">
        <v>13.23</v>
      </c>
      <c r="H14" s="70">
        <f>IF(ISERROR((D14/B5)*100),0,(D14/B5)*100)</f>
        <v>0.1652892561983471</v>
      </c>
      <c r="I14" s="71">
        <f t="shared" si="0"/>
        <v>7</v>
      </c>
      <c r="J14" s="68">
        <f t="shared" si="1"/>
        <v>401240</v>
      </c>
      <c r="K14" s="68">
        <f t="shared" si="2"/>
        <v>57320</v>
      </c>
      <c r="L14" s="68">
        <f>IF(ISERROR(F14/B5),0,F14/B5)</f>
        <v>663.2066115702479</v>
      </c>
      <c r="M14" s="69">
        <v>13.17</v>
      </c>
    </row>
    <row r="15" spans="1:13" ht="13.5">
      <c r="A15" s="22" t="s">
        <v>95</v>
      </c>
      <c r="B15" s="22"/>
      <c r="C15" s="24" t="s">
        <v>86</v>
      </c>
      <c r="D15" s="72">
        <v>0</v>
      </c>
      <c r="E15" s="73">
        <v>0</v>
      </c>
      <c r="F15" s="73">
        <v>0</v>
      </c>
      <c r="G15" s="74">
        <v>0</v>
      </c>
      <c r="H15" s="75">
        <f>IF(ISERROR((D15/B6)*100),0,(D15/B6)*100)</f>
        <v>0</v>
      </c>
      <c r="I15" s="76">
        <f t="shared" si="0"/>
        <v>0</v>
      </c>
      <c r="J15" s="73">
        <f t="shared" si="1"/>
        <v>0</v>
      </c>
      <c r="K15" s="73">
        <f t="shared" si="2"/>
        <v>0</v>
      </c>
      <c r="L15" s="73">
        <f>IF(ISERROR(F15/B6),0,F15/B6)</f>
        <v>0</v>
      </c>
      <c r="M15" s="74">
        <v>0</v>
      </c>
    </row>
    <row r="16" spans="1:13" ht="13.5">
      <c r="A16" s="22"/>
      <c r="B16" s="25" t="s">
        <v>93</v>
      </c>
      <c r="C16" s="26" t="s">
        <v>90</v>
      </c>
      <c r="D16" s="72">
        <v>1</v>
      </c>
      <c r="E16" s="73">
        <v>7</v>
      </c>
      <c r="F16" s="73">
        <v>401240</v>
      </c>
      <c r="G16" s="74">
        <v>13.23</v>
      </c>
      <c r="H16" s="75">
        <f>IF(ISERROR((D16/B7)*100),0,(D16/B7)*100)</f>
        <v>0.07680491551459294</v>
      </c>
      <c r="I16" s="76">
        <f t="shared" si="0"/>
        <v>7</v>
      </c>
      <c r="J16" s="73">
        <f t="shared" si="1"/>
        <v>401240</v>
      </c>
      <c r="K16" s="73">
        <f t="shared" si="2"/>
        <v>57320</v>
      </c>
      <c r="L16" s="73">
        <f>IF(ISERROR(F16/B7),0,F16/B7)</f>
        <v>308.1720430107527</v>
      </c>
      <c r="M16" s="74">
        <v>13.22</v>
      </c>
    </row>
    <row r="17" spans="1:13" ht="13.5">
      <c r="A17" s="22"/>
      <c r="B17" s="22" t="s">
        <v>91</v>
      </c>
      <c r="C17" s="23" t="s">
        <v>84</v>
      </c>
      <c r="D17" s="67">
        <v>1154</v>
      </c>
      <c r="E17" s="68">
        <v>2294</v>
      </c>
      <c r="F17" s="68">
        <v>15653410</v>
      </c>
      <c r="G17" s="69">
        <v>112.15</v>
      </c>
      <c r="H17" s="70">
        <f>IF(ISERROR((D17/B5)*100),0,(D17/B5)*100)</f>
        <v>190.74380165289256</v>
      </c>
      <c r="I17" s="71">
        <f t="shared" si="0"/>
        <v>1.9878682842287696</v>
      </c>
      <c r="J17" s="68">
        <f t="shared" si="1"/>
        <v>13564.48006932409</v>
      </c>
      <c r="K17" s="68">
        <f t="shared" si="2"/>
        <v>6823.631211857019</v>
      </c>
      <c r="L17" s="68">
        <f>IF(ISERROR(F17/B5),0,F17/B5)</f>
        <v>25873.404958677685</v>
      </c>
      <c r="M17" s="69">
        <v>111.6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1328</v>
      </c>
      <c r="E18" s="73">
        <v>2446</v>
      </c>
      <c r="F18" s="73">
        <v>16366390</v>
      </c>
      <c r="G18" s="74">
        <v>112.82</v>
      </c>
      <c r="H18" s="75">
        <f>IF(ISERROR((D18/B6)*100),0,(D18/B6)*100)</f>
        <v>190.53084648493544</v>
      </c>
      <c r="I18" s="76">
        <f t="shared" si="0"/>
        <v>1.841867469879518</v>
      </c>
      <c r="J18" s="73">
        <f t="shared" si="1"/>
        <v>12324.088855421687</v>
      </c>
      <c r="K18" s="73">
        <f t="shared" si="2"/>
        <v>6691.08340147179</v>
      </c>
      <c r="L18" s="73">
        <f>IF(ISERROR(F18/B6),0,F18/B6)</f>
        <v>23481.19081779053</v>
      </c>
      <c r="M18" s="74">
        <v>113.3</v>
      </c>
    </row>
    <row r="19" spans="1:13" ht="13.5">
      <c r="A19" s="22"/>
      <c r="B19" s="22" t="s">
        <v>94</v>
      </c>
      <c r="C19" s="26" t="s">
        <v>90</v>
      </c>
      <c r="D19" s="72">
        <v>2482</v>
      </c>
      <c r="E19" s="73">
        <v>4740</v>
      </c>
      <c r="F19" s="73">
        <v>32019800</v>
      </c>
      <c r="G19" s="74">
        <v>112.49</v>
      </c>
      <c r="H19" s="75">
        <f>IF(ISERROR((D19/B7)*100),0,(D19/B7)*100)</f>
        <v>190.62980030721965</v>
      </c>
      <c r="I19" s="76">
        <f t="shared" si="0"/>
        <v>1.9097502014504433</v>
      </c>
      <c r="J19" s="73">
        <f t="shared" si="1"/>
        <v>12900.805801772764</v>
      </c>
      <c r="K19" s="73">
        <f t="shared" si="2"/>
        <v>6755.232067510548</v>
      </c>
      <c r="L19" s="73">
        <f>IF(ISERROR(F19/B7),0,F19/B7)</f>
        <v>24592.78033794163</v>
      </c>
      <c r="M19" s="74">
        <v>112.4</v>
      </c>
    </row>
    <row r="20" spans="1:13" ht="13.5">
      <c r="A20" s="12"/>
      <c r="B20" s="27"/>
      <c r="C20" s="20" t="s">
        <v>84</v>
      </c>
      <c r="D20" s="57">
        <v>4588</v>
      </c>
      <c r="E20" s="58">
        <v>6246</v>
      </c>
      <c r="F20" s="58">
        <v>69606690</v>
      </c>
      <c r="G20" s="59">
        <v>107.1</v>
      </c>
      <c r="H20" s="60">
        <f>IF(ISERROR((D20/B5)*100),0,(D20/B5)*100)</f>
        <v>758.3471074380166</v>
      </c>
      <c r="I20" s="61">
        <f t="shared" si="0"/>
        <v>1.361377506538797</v>
      </c>
      <c r="J20" s="58">
        <f t="shared" si="1"/>
        <v>15171.466870095903</v>
      </c>
      <c r="K20" s="58">
        <f t="shared" si="2"/>
        <v>11144.202689721422</v>
      </c>
      <c r="L20" s="58">
        <f>IF(ISERROR(F20/B5),0,F20/B5)</f>
        <v>115052.38016528926</v>
      </c>
      <c r="M20" s="59">
        <v>106.57</v>
      </c>
    </row>
    <row r="21" spans="1:13" ht="13.5">
      <c r="A21" s="28" t="s">
        <v>96</v>
      </c>
      <c r="B21" s="29"/>
      <c r="C21" s="17" t="s">
        <v>86</v>
      </c>
      <c r="D21" s="62">
        <v>6187</v>
      </c>
      <c r="E21" s="63">
        <v>8688</v>
      </c>
      <c r="F21" s="63">
        <v>83819370</v>
      </c>
      <c r="G21" s="64">
        <v>106.52</v>
      </c>
      <c r="H21" s="65">
        <f>IF(ISERROR((D21/B6)*100),0,(D21/B6)*100)</f>
        <v>887.661406025825</v>
      </c>
      <c r="I21" s="66">
        <f t="shared" si="0"/>
        <v>1.404234685631162</v>
      </c>
      <c r="J21" s="63">
        <f t="shared" si="1"/>
        <v>13547.65960885728</v>
      </c>
      <c r="K21" s="63">
        <f t="shared" si="2"/>
        <v>9647.717541436465</v>
      </c>
      <c r="L21" s="63">
        <f>IF(ISERROR(F21/B6),0,F21/B6)</f>
        <v>120257.34576757532</v>
      </c>
      <c r="M21" s="64">
        <v>106.98</v>
      </c>
    </row>
    <row r="22" spans="1:13" ht="13.5">
      <c r="A22" s="30"/>
      <c r="B22" s="31"/>
      <c r="C22" s="19" t="s">
        <v>90</v>
      </c>
      <c r="D22" s="62">
        <v>10775</v>
      </c>
      <c r="E22" s="63">
        <v>14934</v>
      </c>
      <c r="F22" s="63">
        <v>153426060</v>
      </c>
      <c r="G22" s="64">
        <v>106.79</v>
      </c>
      <c r="H22" s="65">
        <f>IF(ISERROR((D22/B7)*100),0,(D22/B7)*100)</f>
        <v>827.5729646697389</v>
      </c>
      <c r="I22" s="66">
        <f t="shared" si="0"/>
        <v>1.385986078886311</v>
      </c>
      <c r="J22" s="63">
        <f t="shared" si="1"/>
        <v>14239.077494199535</v>
      </c>
      <c r="K22" s="63">
        <f t="shared" si="2"/>
        <v>10273.607874648453</v>
      </c>
      <c r="L22" s="63">
        <f>IF(ISERROR(F22/B7),0,F22/B7)</f>
        <v>117838.75576036866</v>
      </c>
      <c r="M22" s="64">
        <v>106.7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12</v>
      </c>
      <c r="E29" s="58">
        <v>50</v>
      </c>
      <c r="F29" s="58">
        <v>459800</v>
      </c>
      <c r="G29" s="59">
        <v>101.48</v>
      </c>
      <c r="H29" s="60">
        <f>IF(ISERROR((D29/B5)*100),0,(D29/B5)*100)</f>
        <v>1.9834710743801653</v>
      </c>
      <c r="I29" s="61">
        <f t="shared" si="0"/>
        <v>4.166666666666667</v>
      </c>
      <c r="J29" s="58">
        <f t="shared" si="1"/>
        <v>38316.666666666664</v>
      </c>
      <c r="K29" s="58">
        <f t="shared" si="2"/>
        <v>9196</v>
      </c>
      <c r="L29" s="58">
        <f>IF(ISERROR(F29/B5),0,F29/B5)</f>
        <v>760</v>
      </c>
      <c r="M29" s="59">
        <v>100.98</v>
      </c>
    </row>
    <row r="30" spans="1:13" ht="13.5">
      <c r="A30" s="28" t="s">
        <v>103</v>
      </c>
      <c r="B30" s="29"/>
      <c r="C30" s="17" t="s">
        <v>86</v>
      </c>
      <c r="D30" s="62">
        <v>26</v>
      </c>
      <c r="E30" s="63">
        <v>188</v>
      </c>
      <c r="F30" s="63">
        <v>1650800</v>
      </c>
      <c r="G30" s="64">
        <v>156.73</v>
      </c>
      <c r="H30" s="65">
        <f>IF(ISERROR((D30/B6)*100),0,(D30/B6)*100)</f>
        <v>3.7302725968436152</v>
      </c>
      <c r="I30" s="66">
        <f t="shared" si="0"/>
        <v>7.230769230769231</v>
      </c>
      <c r="J30" s="63">
        <f t="shared" si="1"/>
        <v>63492.307692307695</v>
      </c>
      <c r="K30" s="63">
        <f t="shared" si="2"/>
        <v>8780.851063829787</v>
      </c>
      <c r="L30" s="63">
        <f>IF(ISERROR(F30/B6),0,F30/B6)</f>
        <v>2368.436154949785</v>
      </c>
      <c r="M30" s="64">
        <v>157.41</v>
      </c>
    </row>
    <row r="31" spans="1:13" ht="13.5">
      <c r="A31" s="15"/>
      <c r="B31" s="34"/>
      <c r="C31" s="19" t="s">
        <v>90</v>
      </c>
      <c r="D31" s="62">
        <v>38</v>
      </c>
      <c r="E31" s="63">
        <v>238</v>
      </c>
      <c r="F31" s="63">
        <v>2110600</v>
      </c>
      <c r="G31" s="64">
        <v>140.11</v>
      </c>
      <c r="H31" s="65">
        <f>IF(ISERROR((D31/B7)*100),0,(D31/B7)*100)</f>
        <v>2.9185867895545314</v>
      </c>
      <c r="I31" s="66">
        <f t="shared" si="0"/>
        <v>6.2631578947368425</v>
      </c>
      <c r="J31" s="63">
        <f t="shared" si="1"/>
        <v>55542.10526315789</v>
      </c>
      <c r="K31" s="63">
        <f t="shared" si="2"/>
        <v>8868.067226890757</v>
      </c>
      <c r="L31" s="63">
        <f>IF(ISERROR(F31/B7),0,F31/B7)</f>
        <v>1621.0445468509984</v>
      </c>
      <c r="M31" s="64">
        <v>140.01</v>
      </c>
    </row>
    <row r="32" spans="1:13" ht="13.5">
      <c r="A32" s="35"/>
      <c r="B32" s="36"/>
      <c r="C32" s="37" t="s">
        <v>84</v>
      </c>
      <c r="D32" s="67">
        <v>12100</v>
      </c>
      <c r="E32" s="68">
        <v>24389</v>
      </c>
      <c r="F32" s="68">
        <v>379716502</v>
      </c>
      <c r="G32" s="69">
        <v>121.52</v>
      </c>
      <c r="H32" s="70">
        <f>IF(ISERROR((D32/B5)*100),0,(D32/B5)*100)</f>
        <v>2000</v>
      </c>
      <c r="I32" s="71">
        <f t="shared" si="0"/>
        <v>2.0156198347107437</v>
      </c>
      <c r="J32" s="68">
        <f t="shared" si="1"/>
        <v>31381.52909090909</v>
      </c>
      <c r="K32" s="68">
        <f t="shared" si="2"/>
        <v>15569.170609701096</v>
      </c>
      <c r="L32" s="68">
        <f>IF(ISERROR(F32/B5),0,F32/B5)</f>
        <v>627630.5818181818</v>
      </c>
      <c r="M32" s="69">
        <v>120.92</v>
      </c>
    </row>
    <row r="33" spans="1:13" ht="13.5">
      <c r="A33" s="38" t="s">
        <v>90</v>
      </c>
      <c r="B33" s="39"/>
      <c r="C33" s="24" t="s">
        <v>86</v>
      </c>
      <c r="D33" s="72">
        <v>16027</v>
      </c>
      <c r="E33" s="73">
        <v>31771</v>
      </c>
      <c r="F33" s="73">
        <v>371376126</v>
      </c>
      <c r="G33" s="74">
        <v>96.62</v>
      </c>
      <c r="H33" s="75">
        <f>IF(ISERROR((D33/B6)*100),0,(D33/B6)*100)</f>
        <v>2299.426111908178</v>
      </c>
      <c r="I33" s="76">
        <f t="shared" si="0"/>
        <v>1.9823422973731828</v>
      </c>
      <c r="J33" s="73">
        <f t="shared" si="1"/>
        <v>23171.905284831846</v>
      </c>
      <c r="K33" s="73">
        <f t="shared" si="2"/>
        <v>11689.154449025842</v>
      </c>
      <c r="L33" s="73">
        <f>IF(ISERROR(F33/B6),0,F33/B6)</f>
        <v>532820.8407460545</v>
      </c>
      <c r="M33" s="74">
        <v>97.04</v>
      </c>
    </row>
    <row r="34" spans="1:13" ht="13.5">
      <c r="A34" s="40"/>
      <c r="B34" s="41"/>
      <c r="C34" s="26" t="s">
        <v>90</v>
      </c>
      <c r="D34" s="77">
        <v>28127</v>
      </c>
      <c r="E34" s="78">
        <v>56160</v>
      </c>
      <c r="F34" s="78">
        <v>751092628</v>
      </c>
      <c r="G34" s="79">
        <v>107.79</v>
      </c>
      <c r="H34" s="80">
        <f>IF(ISERROR((D34/B7)*100),0,(D34/B7)*100)</f>
        <v>2160.291858678955</v>
      </c>
      <c r="I34" s="81">
        <f t="shared" si="0"/>
        <v>1.9966580154300138</v>
      </c>
      <c r="J34" s="78">
        <f>IF(ISERROR(F34/D34),0,F34/D34)</f>
        <v>26703.616738365272</v>
      </c>
      <c r="K34" s="78">
        <f>IF(ISERROR(F34/E34),0,F34/E34)</f>
        <v>13374.156481481481</v>
      </c>
      <c r="L34" s="78">
        <f>IF(ISERROR(F34/B7),0,F34/B7)</f>
        <v>576876.0583717357</v>
      </c>
      <c r="M34" s="79">
        <v>107.71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30</v>
      </c>
      <c r="C38" s="45" t="s">
        <v>84</v>
      </c>
      <c r="D38" s="57">
        <v>314</v>
      </c>
      <c r="E38" s="58">
        <v>473</v>
      </c>
      <c r="F38" s="58">
        <v>2796100</v>
      </c>
      <c r="G38" s="59">
        <v>115.33</v>
      </c>
      <c r="H38" s="60">
        <f aca="true" t="shared" si="3" ref="H38:H49">IF(ISERROR((D38/B38)*100),0,(D38/B38)*100)</f>
        <v>1046.6666666666667</v>
      </c>
      <c r="I38" s="61">
        <f aca="true" t="shared" si="4" ref="I38:I49">IF(ISERROR(E38/D38),0,E38/D38)</f>
        <v>1.5063694267515924</v>
      </c>
      <c r="J38" s="58">
        <f aca="true" t="shared" si="5" ref="J38:J49">IF(ISERROR(F38/D38),0,F38/D38)</f>
        <v>8904.777070063694</v>
      </c>
      <c r="K38" s="58">
        <f aca="true" t="shared" si="6" ref="K38:K49">IF(ISERROR(F38/E38),0,F38/E38)</f>
        <v>5911.416490486258</v>
      </c>
      <c r="L38" s="58">
        <f aca="true" t="shared" si="7" ref="L38:L49">IF(ISERROR(F38/B38),0,F38/B38)</f>
        <v>93203.33333333333</v>
      </c>
      <c r="M38" s="59">
        <v>142.24</v>
      </c>
    </row>
    <row r="39" spans="1:13" ht="13.5">
      <c r="A39" s="54" t="s">
        <v>114</v>
      </c>
      <c r="B39" s="88">
        <v>34</v>
      </c>
      <c r="C39" s="46" t="s">
        <v>86</v>
      </c>
      <c r="D39" s="62">
        <v>268</v>
      </c>
      <c r="E39" s="63">
        <v>403</v>
      </c>
      <c r="F39" s="63">
        <v>1985260</v>
      </c>
      <c r="G39" s="64">
        <v>59.47</v>
      </c>
      <c r="H39" s="65">
        <f t="shared" si="3"/>
        <v>788.2352941176471</v>
      </c>
      <c r="I39" s="66">
        <f t="shared" si="4"/>
        <v>1.5037313432835822</v>
      </c>
      <c r="J39" s="63">
        <f t="shared" si="5"/>
        <v>7407.686567164179</v>
      </c>
      <c r="K39" s="63">
        <f t="shared" si="6"/>
        <v>4926.203473945409</v>
      </c>
      <c r="L39" s="63">
        <f t="shared" si="7"/>
        <v>58390</v>
      </c>
      <c r="M39" s="64">
        <v>62.97</v>
      </c>
    </row>
    <row r="40" spans="1:13" ht="13.5">
      <c r="A40" s="47" t="s">
        <v>49</v>
      </c>
      <c r="B40" s="89">
        <f>B38+B39</f>
        <v>64</v>
      </c>
      <c r="C40" s="48" t="s">
        <v>90</v>
      </c>
      <c r="D40" s="82">
        <v>582</v>
      </c>
      <c r="E40" s="83">
        <v>876</v>
      </c>
      <c r="F40" s="83">
        <v>4781360</v>
      </c>
      <c r="G40" s="84">
        <v>82.97</v>
      </c>
      <c r="H40" s="85">
        <f t="shared" si="3"/>
        <v>909.375</v>
      </c>
      <c r="I40" s="86">
        <f t="shared" si="4"/>
        <v>1.5051546391752577</v>
      </c>
      <c r="J40" s="83">
        <f t="shared" si="5"/>
        <v>8215.395189003437</v>
      </c>
      <c r="K40" s="83">
        <f t="shared" si="6"/>
        <v>5458.173515981735</v>
      </c>
      <c r="L40" s="83">
        <f t="shared" si="7"/>
        <v>74708.75</v>
      </c>
      <c r="M40" s="84">
        <v>91.91</v>
      </c>
    </row>
    <row r="41" spans="1:13" ht="13.5">
      <c r="A41" s="55"/>
      <c r="B41" s="90">
        <v>39</v>
      </c>
      <c r="C41" s="49" t="s">
        <v>84</v>
      </c>
      <c r="D41" s="67">
        <v>182</v>
      </c>
      <c r="E41" s="68">
        <v>289</v>
      </c>
      <c r="F41" s="68">
        <v>3040910</v>
      </c>
      <c r="G41" s="69">
        <v>57.38</v>
      </c>
      <c r="H41" s="70">
        <f t="shared" si="3"/>
        <v>466.6666666666667</v>
      </c>
      <c r="I41" s="71">
        <f t="shared" si="4"/>
        <v>1.5879120879120878</v>
      </c>
      <c r="J41" s="68">
        <f t="shared" si="5"/>
        <v>16708.296703296703</v>
      </c>
      <c r="K41" s="68">
        <f t="shared" si="6"/>
        <v>10522.179930795848</v>
      </c>
      <c r="L41" s="68">
        <f t="shared" si="7"/>
        <v>77972.05128205128</v>
      </c>
      <c r="M41" s="69">
        <v>63.27</v>
      </c>
    </row>
    <row r="42" spans="1:13" ht="13.5">
      <c r="A42" s="56" t="s">
        <v>115</v>
      </c>
      <c r="B42" s="91">
        <v>30</v>
      </c>
      <c r="C42" s="50" t="s">
        <v>86</v>
      </c>
      <c r="D42" s="72">
        <v>235</v>
      </c>
      <c r="E42" s="73">
        <v>661</v>
      </c>
      <c r="F42" s="73">
        <v>13541820</v>
      </c>
      <c r="G42" s="74">
        <v>99.54</v>
      </c>
      <c r="H42" s="75">
        <f t="shared" si="3"/>
        <v>783.3333333333333</v>
      </c>
      <c r="I42" s="76">
        <f t="shared" si="4"/>
        <v>2.8127659574468087</v>
      </c>
      <c r="J42" s="73">
        <f t="shared" si="5"/>
        <v>57624.765957446805</v>
      </c>
      <c r="K42" s="73">
        <f t="shared" si="6"/>
        <v>20486.868381240543</v>
      </c>
      <c r="L42" s="73">
        <f t="shared" si="7"/>
        <v>451394</v>
      </c>
      <c r="M42" s="74">
        <v>112.81</v>
      </c>
    </row>
    <row r="43" spans="1:13" ht="13.5">
      <c r="A43" s="51" t="s">
        <v>49</v>
      </c>
      <c r="B43" s="92">
        <f>B41+B42</f>
        <v>69</v>
      </c>
      <c r="C43" s="52" t="s">
        <v>90</v>
      </c>
      <c r="D43" s="77">
        <v>417</v>
      </c>
      <c r="E43" s="78">
        <v>950</v>
      </c>
      <c r="F43" s="78">
        <v>16582730</v>
      </c>
      <c r="G43" s="79">
        <v>87.72</v>
      </c>
      <c r="H43" s="80">
        <f t="shared" si="3"/>
        <v>604.3478260869565</v>
      </c>
      <c r="I43" s="81">
        <f t="shared" si="4"/>
        <v>2.278177458033573</v>
      </c>
      <c r="J43" s="78">
        <f t="shared" si="5"/>
        <v>39766.73860911271</v>
      </c>
      <c r="K43" s="78">
        <f t="shared" si="6"/>
        <v>17455.505263157895</v>
      </c>
      <c r="L43" s="78">
        <f t="shared" si="7"/>
        <v>240329.42028985507</v>
      </c>
      <c r="M43" s="79">
        <v>96.62</v>
      </c>
    </row>
    <row r="44" spans="1:13" ht="13.5">
      <c r="A44" s="53"/>
      <c r="B44" s="87">
        <v>102</v>
      </c>
      <c r="C44" s="45" t="s">
        <v>84</v>
      </c>
      <c r="D44" s="57">
        <v>1053</v>
      </c>
      <c r="E44" s="58">
        <v>2229</v>
      </c>
      <c r="F44" s="58">
        <v>29566216</v>
      </c>
      <c r="G44" s="59">
        <v>119.34</v>
      </c>
      <c r="H44" s="60">
        <f t="shared" si="3"/>
        <v>1032.3529411764707</v>
      </c>
      <c r="I44" s="61">
        <f t="shared" si="4"/>
        <v>2.116809116809117</v>
      </c>
      <c r="J44" s="58">
        <f t="shared" si="5"/>
        <v>28078.07787274454</v>
      </c>
      <c r="K44" s="58">
        <f t="shared" si="6"/>
        <v>13264.34096007178</v>
      </c>
      <c r="L44" s="58">
        <f t="shared" si="7"/>
        <v>289864.862745098</v>
      </c>
      <c r="M44" s="59">
        <v>124.02</v>
      </c>
    </row>
    <row r="45" spans="1:13" ht="13.5">
      <c r="A45" s="54" t="s">
        <v>116</v>
      </c>
      <c r="B45" s="88">
        <v>62</v>
      </c>
      <c r="C45" s="46" t="s">
        <v>86</v>
      </c>
      <c r="D45" s="62">
        <v>830</v>
      </c>
      <c r="E45" s="63">
        <v>1782</v>
      </c>
      <c r="F45" s="63">
        <v>21349132</v>
      </c>
      <c r="G45" s="64">
        <v>115.25</v>
      </c>
      <c r="H45" s="65">
        <f t="shared" si="3"/>
        <v>1338.7096774193549</v>
      </c>
      <c r="I45" s="66">
        <f t="shared" si="4"/>
        <v>2.146987951807229</v>
      </c>
      <c r="J45" s="63">
        <f t="shared" si="5"/>
        <v>25721.84578313253</v>
      </c>
      <c r="K45" s="63">
        <f t="shared" si="6"/>
        <v>11980.433221099887</v>
      </c>
      <c r="L45" s="63">
        <f t="shared" si="7"/>
        <v>344340.8387096774</v>
      </c>
      <c r="M45" s="64">
        <v>120.83</v>
      </c>
    </row>
    <row r="46" spans="1:13" ht="13.5">
      <c r="A46" s="47" t="s">
        <v>49</v>
      </c>
      <c r="B46" s="89">
        <f>B44+B45</f>
        <v>164</v>
      </c>
      <c r="C46" s="48" t="s">
        <v>90</v>
      </c>
      <c r="D46" s="82">
        <v>1883</v>
      </c>
      <c r="E46" s="83">
        <v>4011</v>
      </c>
      <c r="F46" s="83">
        <v>50915348</v>
      </c>
      <c r="G46" s="84">
        <v>117.59</v>
      </c>
      <c r="H46" s="85">
        <f t="shared" si="3"/>
        <v>1148.1707317073171</v>
      </c>
      <c r="I46" s="86">
        <f t="shared" si="4"/>
        <v>2.130111524163569</v>
      </c>
      <c r="J46" s="83">
        <f t="shared" si="5"/>
        <v>27039.483802442912</v>
      </c>
      <c r="K46" s="83">
        <f t="shared" si="6"/>
        <v>12693.928696085764</v>
      </c>
      <c r="L46" s="83">
        <f t="shared" si="7"/>
        <v>310459.43902439025</v>
      </c>
      <c r="M46" s="84">
        <v>123.33</v>
      </c>
    </row>
    <row r="47" spans="1:13" ht="13.5">
      <c r="A47" s="55"/>
      <c r="B47" s="90">
        <v>434</v>
      </c>
      <c r="C47" s="49" t="s">
        <v>84</v>
      </c>
      <c r="D47" s="67">
        <v>10540</v>
      </c>
      <c r="E47" s="68">
        <v>21381</v>
      </c>
      <c r="F47" s="68">
        <v>344238226</v>
      </c>
      <c r="G47" s="69">
        <v>123.4</v>
      </c>
      <c r="H47" s="70">
        <f t="shared" si="3"/>
        <v>2428.5714285714284</v>
      </c>
      <c r="I47" s="71">
        <f t="shared" si="4"/>
        <v>2.028557874762808</v>
      </c>
      <c r="J47" s="68">
        <f t="shared" si="5"/>
        <v>32660.173244781785</v>
      </c>
      <c r="K47" s="68">
        <f t="shared" si="6"/>
        <v>16100.192975071324</v>
      </c>
      <c r="L47" s="68">
        <f t="shared" si="7"/>
        <v>793175.6359447005</v>
      </c>
      <c r="M47" s="69">
        <v>118.85</v>
      </c>
    </row>
    <row r="48" spans="1:13" ht="13.5">
      <c r="A48" s="56" t="s">
        <v>117</v>
      </c>
      <c r="B48" s="91">
        <v>571</v>
      </c>
      <c r="C48" s="50" t="s">
        <v>86</v>
      </c>
      <c r="D48" s="72">
        <v>14692</v>
      </c>
      <c r="E48" s="73">
        <v>28922</v>
      </c>
      <c r="F48" s="73">
        <v>334481274</v>
      </c>
      <c r="G48" s="74">
        <v>95.91</v>
      </c>
      <c r="H48" s="75">
        <f t="shared" si="3"/>
        <v>2573.029772329247</v>
      </c>
      <c r="I48" s="76">
        <f t="shared" si="4"/>
        <v>1.9685543152736182</v>
      </c>
      <c r="J48" s="73">
        <f t="shared" si="5"/>
        <v>22766.217941737</v>
      </c>
      <c r="K48" s="73">
        <f t="shared" si="6"/>
        <v>11564.942742548925</v>
      </c>
      <c r="L48" s="73">
        <f t="shared" si="7"/>
        <v>585781.5656742557</v>
      </c>
      <c r="M48" s="74">
        <v>94.73</v>
      </c>
    </row>
    <row r="49" spans="1:13" ht="13.5">
      <c r="A49" s="51" t="s">
        <v>50</v>
      </c>
      <c r="B49" s="92">
        <f>B47+B48</f>
        <v>1005</v>
      </c>
      <c r="C49" s="52" t="s">
        <v>90</v>
      </c>
      <c r="D49" s="77">
        <v>25232</v>
      </c>
      <c r="E49" s="78">
        <v>50303</v>
      </c>
      <c r="F49" s="78">
        <v>678719500</v>
      </c>
      <c r="G49" s="79">
        <v>108.12</v>
      </c>
      <c r="H49" s="80">
        <f t="shared" si="3"/>
        <v>2510.6467661691545</v>
      </c>
      <c r="I49" s="81">
        <f t="shared" si="4"/>
        <v>1.9936192136968929</v>
      </c>
      <c r="J49" s="78">
        <f t="shared" si="5"/>
        <v>26899.15583386176</v>
      </c>
      <c r="K49" s="78">
        <f t="shared" si="6"/>
        <v>13492.624694352226</v>
      </c>
      <c r="L49" s="78">
        <f t="shared" si="7"/>
        <v>675342.7860696517</v>
      </c>
      <c r="M49" s="79">
        <v>105.65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1" sqref="N11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310862</v>
      </c>
      <c r="D3" s="96"/>
      <c r="E3" s="97" t="s">
        <v>78</v>
      </c>
      <c r="F3" s="116" t="s">
        <v>155</v>
      </c>
      <c r="G3" s="117"/>
      <c r="H3" s="97" t="s">
        <v>79</v>
      </c>
      <c r="I3" s="116" t="s">
        <v>74</v>
      </c>
      <c r="J3" s="117"/>
      <c r="K3" s="2"/>
      <c r="L3" s="2" t="s">
        <v>156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4160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4711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8871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2018</v>
      </c>
      <c r="E8" s="58">
        <v>33550</v>
      </c>
      <c r="F8" s="58">
        <v>936289754</v>
      </c>
      <c r="G8" s="59">
        <v>104.66</v>
      </c>
      <c r="H8" s="60">
        <f>IF(ISERROR((D8/B5)*100),0,(D8/B5)*100)</f>
        <v>48.50961538461539</v>
      </c>
      <c r="I8" s="61">
        <f aca="true" t="shared" si="0" ref="I8:I34">IF(ISERROR(E8/D8),0,E8/D8)</f>
        <v>16.625371655104065</v>
      </c>
      <c r="J8" s="58">
        <f aca="true" t="shared" si="1" ref="J8:J33">IF(ISERROR(F8/D8),0,F8/D8)</f>
        <v>463969.1546085233</v>
      </c>
      <c r="K8" s="58">
        <f aca="true" t="shared" si="2" ref="K8:K33">IF(ISERROR(F8/E8),0,F8/E8)</f>
        <v>27907.29520119225</v>
      </c>
      <c r="L8" s="58">
        <f>IF(ISERROR(F8/B5),0,F8/B5)</f>
        <v>225069.65240384615</v>
      </c>
      <c r="M8" s="59">
        <v>105.49</v>
      </c>
    </row>
    <row r="9" spans="1:13" ht="13.5">
      <c r="A9" s="15" t="s">
        <v>92</v>
      </c>
      <c r="B9" s="16"/>
      <c r="C9" s="17" t="s">
        <v>86</v>
      </c>
      <c r="D9" s="62">
        <v>1987</v>
      </c>
      <c r="E9" s="63">
        <v>36416</v>
      </c>
      <c r="F9" s="63">
        <v>923864910</v>
      </c>
      <c r="G9" s="64">
        <v>101.82</v>
      </c>
      <c r="H9" s="65">
        <f>IF(ISERROR((D9/B6)*100),0,(D9/B6)*100)</f>
        <v>42.17788155381023</v>
      </c>
      <c r="I9" s="66">
        <f t="shared" si="0"/>
        <v>18.327126321087064</v>
      </c>
      <c r="J9" s="63">
        <f t="shared" si="1"/>
        <v>464954.6602918973</v>
      </c>
      <c r="K9" s="63">
        <f t="shared" si="2"/>
        <v>25369.75258128295</v>
      </c>
      <c r="L9" s="63">
        <f>IF(ISERROR(F9/B6),0,F9/B6)</f>
        <v>196108.02589683718</v>
      </c>
      <c r="M9" s="64">
        <v>103.76</v>
      </c>
    </row>
    <row r="10" spans="1:13" ht="13.5">
      <c r="A10" s="15"/>
      <c r="B10" s="18" t="s">
        <v>93</v>
      </c>
      <c r="C10" s="19" t="s">
        <v>90</v>
      </c>
      <c r="D10" s="62">
        <v>4005</v>
      </c>
      <c r="E10" s="63">
        <v>69966</v>
      </c>
      <c r="F10" s="63">
        <v>1860154664</v>
      </c>
      <c r="G10" s="64">
        <v>103.23</v>
      </c>
      <c r="H10" s="65">
        <f>IF(ISERROR((D10/B7)*100),0,(D10/B7)*100)</f>
        <v>45.14710855596889</v>
      </c>
      <c r="I10" s="66">
        <f t="shared" si="0"/>
        <v>17.469662921348316</v>
      </c>
      <c r="J10" s="63">
        <f t="shared" si="1"/>
        <v>464458.0933832709</v>
      </c>
      <c r="K10" s="63">
        <f t="shared" si="2"/>
        <v>26586.55152502644</v>
      </c>
      <c r="L10" s="63">
        <f>IF(ISERROR(F10/B7),0,F10/B7)</f>
        <v>209689.39961672865</v>
      </c>
      <c r="M10" s="64">
        <v>104.66</v>
      </c>
    </row>
    <row r="11" spans="1:13" ht="13.5">
      <c r="A11" s="15"/>
      <c r="B11" s="16" t="s">
        <v>91</v>
      </c>
      <c r="C11" s="20" t="s">
        <v>84</v>
      </c>
      <c r="D11" s="57">
        <v>37753</v>
      </c>
      <c r="E11" s="58">
        <v>74778</v>
      </c>
      <c r="F11" s="58">
        <v>621482250</v>
      </c>
      <c r="G11" s="59">
        <v>96.07</v>
      </c>
      <c r="H11" s="60">
        <f>IF(ISERROR((D11/B5)*100),0,(D11/B5)*100)</f>
        <v>907.5240384615383</v>
      </c>
      <c r="I11" s="61">
        <f t="shared" si="0"/>
        <v>1.9807167642306571</v>
      </c>
      <c r="J11" s="58">
        <f t="shared" si="1"/>
        <v>16461.79773792811</v>
      </c>
      <c r="K11" s="58">
        <f t="shared" si="2"/>
        <v>8311.03065072615</v>
      </c>
      <c r="L11" s="58">
        <f>IF(ISERROR(F11/B5),0,F11/B5)</f>
        <v>149394.77163461538</v>
      </c>
      <c r="M11" s="59">
        <v>96.83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53281</v>
      </c>
      <c r="E12" s="63">
        <v>105114</v>
      </c>
      <c r="F12" s="63">
        <v>710263480</v>
      </c>
      <c r="G12" s="64">
        <v>94.52</v>
      </c>
      <c r="H12" s="65">
        <f>IF(ISERROR((D12/B6)*100),0,(D12/B6)*100)</f>
        <v>1130.991296964551</v>
      </c>
      <c r="I12" s="66">
        <f t="shared" si="0"/>
        <v>1.9728233328954037</v>
      </c>
      <c r="J12" s="63">
        <f t="shared" si="1"/>
        <v>13330.520823558116</v>
      </c>
      <c r="K12" s="63">
        <f t="shared" si="2"/>
        <v>6757.077839298286</v>
      </c>
      <c r="L12" s="63">
        <f>IF(ISERROR(F12/B6),0,F12/B6)</f>
        <v>150767.03035448949</v>
      </c>
      <c r="M12" s="64">
        <v>96.33</v>
      </c>
    </row>
    <row r="13" spans="1:13" ht="13.5">
      <c r="A13" s="15"/>
      <c r="B13" s="18" t="s">
        <v>94</v>
      </c>
      <c r="C13" s="19" t="s">
        <v>90</v>
      </c>
      <c r="D13" s="62">
        <v>91034</v>
      </c>
      <c r="E13" s="63">
        <v>179892</v>
      </c>
      <c r="F13" s="63">
        <v>1331745730</v>
      </c>
      <c r="G13" s="64">
        <v>95.24</v>
      </c>
      <c r="H13" s="65">
        <f>IF(ISERROR((D13/B7)*100),0,(D13/B7)*100)</f>
        <v>1026.1977229173713</v>
      </c>
      <c r="I13" s="66">
        <f t="shared" si="0"/>
        <v>1.9760968429378034</v>
      </c>
      <c r="J13" s="63">
        <f t="shared" si="1"/>
        <v>14629.10264296856</v>
      </c>
      <c r="K13" s="63">
        <f t="shared" si="2"/>
        <v>7403.029206412736</v>
      </c>
      <c r="L13" s="63">
        <f>IF(ISERROR(F13/B7),0,F13/B7)</f>
        <v>150123.51820538833</v>
      </c>
      <c r="M13" s="64">
        <v>96.56</v>
      </c>
    </row>
    <row r="14" spans="1:13" ht="13.5">
      <c r="A14" s="21"/>
      <c r="B14" s="22" t="s">
        <v>91</v>
      </c>
      <c r="C14" s="23" t="s">
        <v>84</v>
      </c>
      <c r="D14" s="67">
        <v>2</v>
      </c>
      <c r="E14" s="68">
        <v>33</v>
      </c>
      <c r="F14" s="68">
        <v>1430770</v>
      </c>
      <c r="G14" s="69">
        <v>205.5</v>
      </c>
      <c r="H14" s="70">
        <f>IF(ISERROR((D14/B5)*100),0,(D14/B5)*100)</f>
        <v>0.04807692307692308</v>
      </c>
      <c r="I14" s="71">
        <f t="shared" si="0"/>
        <v>16.5</v>
      </c>
      <c r="J14" s="68">
        <f t="shared" si="1"/>
        <v>715385</v>
      </c>
      <c r="K14" s="68">
        <f t="shared" si="2"/>
        <v>43356.666666666664</v>
      </c>
      <c r="L14" s="68">
        <f>IF(ISERROR(F14/B5),0,F14/B5)</f>
        <v>343.93509615384613</v>
      </c>
      <c r="M14" s="69">
        <v>207.13</v>
      </c>
    </row>
    <row r="15" spans="1:13" ht="13.5">
      <c r="A15" s="22" t="s">
        <v>95</v>
      </c>
      <c r="B15" s="22"/>
      <c r="C15" s="24" t="s">
        <v>86</v>
      </c>
      <c r="D15" s="72">
        <v>4</v>
      </c>
      <c r="E15" s="73">
        <v>27</v>
      </c>
      <c r="F15" s="73">
        <v>752020</v>
      </c>
      <c r="G15" s="74">
        <v>21.51</v>
      </c>
      <c r="H15" s="75">
        <f>IF(ISERROR((D15/B6)*100),0,(D15/B6)*100)</f>
        <v>0.08490766291657822</v>
      </c>
      <c r="I15" s="76">
        <f t="shared" si="0"/>
        <v>6.75</v>
      </c>
      <c r="J15" s="73">
        <f t="shared" si="1"/>
        <v>188005</v>
      </c>
      <c r="K15" s="73">
        <f t="shared" si="2"/>
        <v>27852.59259259259</v>
      </c>
      <c r="L15" s="73">
        <f>IF(ISERROR(F15/B6),0,F15/B6)</f>
        <v>159.63065166631287</v>
      </c>
      <c r="M15" s="74">
        <v>21.92</v>
      </c>
    </row>
    <row r="16" spans="1:13" ht="13.5">
      <c r="A16" s="22"/>
      <c r="B16" s="25" t="s">
        <v>93</v>
      </c>
      <c r="C16" s="26" t="s">
        <v>90</v>
      </c>
      <c r="D16" s="72">
        <v>6</v>
      </c>
      <c r="E16" s="73">
        <v>60</v>
      </c>
      <c r="F16" s="73">
        <v>2182790</v>
      </c>
      <c r="G16" s="74">
        <v>52.06</v>
      </c>
      <c r="H16" s="75">
        <f>IF(ISERROR((D16/B7)*100),0,(D16/B7)*100)</f>
        <v>0.06763611768684477</v>
      </c>
      <c r="I16" s="76">
        <f t="shared" si="0"/>
        <v>10</v>
      </c>
      <c r="J16" s="73">
        <f t="shared" si="1"/>
        <v>363798.3333333333</v>
      </c>
      <c r="K16" s="73">
        <f t="shared" si="2"/>
        <v>36379.833333333336</v>
      </c>
      <c r="L16" s="73">
        <f>IF(ISERROR(F16/B7),0,F16/B7)</f>
        <v>246.05906887611317</v>
      </c>
      <c r="M16" s="74">
        <v>52.78</v>
      </c>
    </row>
    <row r="17" spans="1:13" ht="13.5">
      <c r="A17" s="22"/>
      <c r="B17" s="22" t="s">
        <v>91</v>
      </c>
      <c r="C17" s="23" t="s">
        <v>84</v>
      </c>
      <c r="D17" s="67">
        <v>5275</v>
      </c>
      <c r="E17" s="68">
        <v>12195</v>
      </c>
      <c r="F17" s="68">
        <v>78896450</v>
      </c>
      <c r="G17" s="69">
        <v>92.88</v>
      </c>
      <c r="H17" s="70">
        <f>IF(ISERROR((D17/B5)*100),0,(D17/B5)*100)</f>
        <v>126.80288461538463</v>
      </c>
      <c r="I17" s="71">
        <f t="shared" si="0"/>
        <v>2.3118483412322273</v>
      </c>
      <c r="J17" s="68">
        <f t="shared" si="1"/>
        <v>14956.67298578199</v>
      </c>
      <c r="K17" s="68">
        <f t="shared" si="2"/>
        <v>6469.5735957359575</v>
      </c>
      <c r="L17" s="68">
        <f>IF(ISERROR(F17/B5),0,F17/B5)</f>
        <v>18965.49278846154</v>
      </c>
      <c r="M17" s="69">
        <v>93.62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6472</v>
      </c>
      <c r="E18" s="73">
        <v>15289</v>
      </c>
      <c r="F18" s="73">
        <v>96330740</v>
      </c>
      <c r="G18" s="74">
        <v>97.25</v>
      </c>
      <c r="H18" s="75">
        <f>IF(ISERROR((D18/B6)*100),0,(D18/B6)*100)</f>
        <v>137.38059859902356</v>
      </c>
      <c r="I18" s="76">
        <f t="shared" si="0"/>
        <v>2.362330037082818</v>
      </c>
      <c r="J18" s="73">
        <f t="shared" si="1"/>
        <v>14884.230531520396</v>
      </c>
      <c r="K18" s="73">
        <f t="shared" si="2"/>
        <v>6300.6566812741185</v>
      </c>
      <c r="L18" s="73">
        <f>IF(ISERROR(F18/B6),0,F18/B6)</f>
        <v>20448.045001061346</v>
      </c>
      <c r="M18" s="74">
        <v>99.11</v>
      </c>
    </row>
    <row r="19" spans="1:13" ht="13.5">
      <c r="A19" s="22"/>
      <c r="B19" s="22" t="s">
        <v>94</v>
      </c>
      <c r="C19" s="26" t="s">
        <v>90</v>
      </c>
      <c r="D19" s="72">
        <v>11747</v>
      </c>
      <c r="E19" s="73">
        <v>27484</v>
      </c>
      <c r="F19" s="73">
        <v>175227190</v>
      </c>
      <c r="G19" s="74">
        <v>95.23</v>
      </c>
      <c r="H19" s="75">
        <f>IF(ISERROR((D19/B7)*100),0,(D19/B7)*100)</f>
        <v>132.42024574456093</v>
      </c>
      <c r="I19" s="76">
        <f t="shared" si="0"/>
        <v>2.3396611900910873</v>
      </c>
      <c r="J19" s="73">
        <f t="shared" si="1"/>
        <v>14916.760875117052</v>
      </c>
      <c r="K19" s="73">
        <f t="shared" si="2"/>
        <v>6375.6072624072185</v>
      </c>
      <c r="L19" s="73">
        <f>IF(ISERROR(F19/B7),0,F19/B7)</f>
        <v>19752.811407958518</v>
      </c>
      <c r="M19" s="74">
        <v>96.55</v>
      </c>
    </row>
    <row r="20" spans="1:13" ht="13.5">
      <c r="A20" s="12"/>
      <c r="B20" s="27"/>
      <c r="C20" s="20" t="s">
        <v>84</v>
      </c>
      <c r="D20" s="57">
        <v>23859</v>
      </c>
      <c r="E20" s="58">
        <v>36977</v>
      </c>
      <c r="F20" s="58">
        <v>335780570</v>
      </c>
      <c r="G20" s="59">
        <v>103.26</v>
      </c>
      <c r="H20" s="60">
        <f>IF(ISERROR((D20/B5)*100),0,(D20/B5)*100)</f>
        <v>573.5336538461538</v>
      </c>
      <c r="I20" s="61">
        <f t="shared" si="0"/>
        <v>1.5498134875728238</v>
      </c>
      <c r="J20" s="58">
        <f t="shared" si="1"/>
        <v>14073.539125696801</v>
      </c>
      <c r="K20" s="58">
        <f t="shared" si="2"/>
        <v>9080.795359277388</v>
      </c>
      <c r="L20" s="58">
        <f>IF(ISERROR(F20/B5),0,F20/B5)</f>
        <v>80716.48317307692</v>
      </c>
      <c r="M20" s="59">
        <v>104.08</v>
      </c>
    </row>
    <row r="21" spans="1:13" ht="13.5">
      <c r="A21" s="28" t="s">
        <v>96</v>
      </c>
      <c r="B21" s="29"/>
      <c r="C21" s="17" t="s">
        <v>86</v>
      </c>
      <c r="D21" s="62">
        <v>34258</v>
      </c>
      <c r="E21" s="63">
        <v>55833</v>
      </c>
      <c r="F21" s="63">
        <v>434259160</v>
      </c>
      <c r="G21" s="64">
        <v>100.73</v>
      </c>
      <c r="H21" s="65">
        <f>IF(ISERROR((D21/B6)*100),0,(D21/B6)*100)</f>
        <v>727.1916790490342</v>
      </c>
      <c r="I21" s="66">
        <f t="shared" si="0"/>
        <v>1.6297799054235507</v>
      </c>
      <c r="J21" s="63">
        <f t="shared" si="1"/>
        <v>12676.138712125636</v>
      </c>
      <c r="K21" s="63">
        <f t="shared" si="2"/>
        <v>7777.822434760805</v>
      </c>
      <c r="L21" s="63">
        <f>IF(ISERROR(F21/B6),0,F21/B6)</f>
        <v>92179.82593929103</v>
      </c>
      <c r="M21" s="64">
        <v>102.66</v>
      </c>
    </row>
    <row r="22" spans="1:13" ht="13.5">
      <c r="A22" s="30"/>
      <c r="B22" s="31"/>
      <c r="C22" s="19" t="s">
        <v>90</v>
      </c>
      <c r="D22" s="62">
        <v>58117</v>
      </c>
      <c r="E22" s="63">
        <v>92810</v>
      </c>
      <c r="F22" s="63">
        <v>770039730</v>
      </c>
      <c r="G22" s="64">
        <v>101.82</v>
      </c>
      <c r="H22" s="65">
        <f>IF(ISERROR((D22/B7)*100),0,(D22/B7)*100)</f>
        <v>655.1347086010596</v>
      </c>
      <c r="I22" s="66">
        <f t="shared" si="0"/>
        <v>1.59695097819915</v>
      </c>
      <c r="J22" s="63">
        <f t="shared" si="1"/>
        <v>13249.81898583891</v>
      </c>
      <c r="K22" s="63">
        <f t="shared" si="2"/>
        <v>8296.94785044715</v>
      </c>
      <c r="L22" s="63">
        <f>IF(ISERROR(F22/B7),0,F22/B7)</f>
        <v>86804.16300304362</v>
      </c>
      <c r="M22" s="64">
        <v>103.23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24</v>
      </c>
      <c r="E29" s="58">
        <v>143</v>
      </c>
      <c r="F29" s="58">
        <v>1378200</v>
      </c>
      <c r="G29" s="59">
        <v>631.62</v>
      </c>
      <c r="H29" s="60">
        <f>IF(ISERROR((D29/B5)*100),0,(D29/B5)*100)</f>
        <v>0.576923076923077</v>
      </c>
      <c r="I29" s="61">
        <f t="shared" si="0"/>
        <v>5.958333333333333</v>
      </c>
      <c r="J29" s="58">
        <f t="shared" si="1"/>
        <v>57425</v>
      </c>
      <c r="K29" s="58">
        <f t="shared" si="2"/>
        <v>9637.762237762237</v>
      </c>
      <c r="L29" s="58">
        <f>IF(ISERROR(F29/B5),0,F29/B5)</f>
        <v>331.2980769230769</v>
      </c>
      <c r="M29" s="59">
        <v>636.63</v>
      </c>
    </row>
    <row r="30" spans="1:13" ht="13.5">
      <c r="A30" s="28" t="s">
        <v>103</v>
      </c>
      <c r="B30" s="29"/>
      <c r="C30" s="17" t="s">
        <v>86</v>
      </c>
      <c r="D30" s="62">
        <v>50</v>
      </c>
      <c r="E30" s="63">
        <v>406</v>
      </c>
      <c r="F30" s="63">
        <v>3808300</v>
      </c>
      <c r="G30" s="64">
        <v>60.41</v>
      </c>
      <c r="H30" s="65">
        <f>IF(ISERROR((D30/B6)*100),0,(D30/B6)*100)</f>
        <v>1.0613457864572278</v>
      </c>
      <c r="I30" s="66">
        <f t="shared" si="0"/>
        <v>8.12</v>
      </c>
      <c r="J30" s="63">
        <f t="shared" si="1"/>
        <v>76166</v>
      </c>
      <c r="K30" s="63">
        <f t="shared" si="2"/>
        <v>9380.049261083745</v>
      </c>
      <c r="L30" s="63">
        <f>IF(ISERROR(F30/B6),0,F30/B6)</f>
        <v>808.3846317130121</v>
      </c>
      <c r="M30" s="64">
        <v>61.56</v>
      </c>
    </row>
    <row r="31" spans="1:13" ht="13.5">
      <c r="A31" s="15"/>
      <c r="B31" s="34"/>
      <c r="C31" s="19" t="s">
        <v>90</v>
      </c>
      <c r="D31" s="62">
        <v>74</v>
      </c>
      <c r="E31" s="63">
        <v>549</v>
      </c>
      <c r="F31" s="63">
        <v>5186500</v>
      </c>
      <c r="G31" s="64">
        <v>79.52</v>
      </c>
      <c r="H31" s="65">
        <f>IF(ISERROR((D31/B7)*100),0,(D31/B7)*100)</f>
        <v>0.8341787848044189</v>
      </c>
      <c r="I31" s="66">
        <f t="shared" si="0"/>
        <v>7.418918918918919</v>
      </c>
      <c r="J31" s="63">
        <f t="shared" si="1"/>
        <v>70087.83783783784</v>
      </c>
      <c r="K31" s="63">
        <f t="shared" si="2"/>
        <v>9447.176684881602</v>
      </c>
      <c r="L31" s="63">
        <f>IF(ISERROR(F31/B7),0,F31/B7)</f>
        <v>584.6578739713674</v>
      </c>
      <c r="M31" s="64">
        <v>80.62</v>
      </c>
    </row>
    <row r="32" spans="1:13" ht="13.5">
      <c r="A32" s="35"/>
      <c r="B32" s="36"/>
      <c r="C32" s="37" t="s">
        <v>84</v>
      </c>
      <c r="D32" s="67">
        <v>68931</v>
      </c>
      <c r="E32" s="68">
        <v>157676</v>
      </c>
      <c r="F32" s="68">
        <v>1975257994</v>
      </c>
      <c r="G32" s="69">
        <v>101.16</v>
      </c>
      <c r="H32" s="70">
        <f>IF(ISERROR((D32/B5)*100),0,(D32/B5)*100)</f>
        <v>1656.9951923076924</v>
      </c>
      <c r="I32" s="71">
        <f t="shared" si="0"/>
        <v>2.287446867157012</v>
      </c>
      <c r="J32" s="68">
        <f t="shared" si="1"/>
        <v>28655.58303230767</v>
      </c>
      <c r="K32" s="68">
        <f t="shared" si="2"/>
        <v>12527.321811816637</v>
      </c>
      <c r="L32" s="68">
        <f>IF(ISERROR(F32/B5),0,F32/B5)</f>
        <v>474821.6331730769</v>
      </c>
      <c r="M32" s="69">
        <v>101.97</v>
      </c>
    </row>
    <row r="33" spans="1:13" ht="13.5">
      <c r="A33" s="38" t="s">
        <v>90</v>
      </c>
      <c r="B33" s="39"/>
      <c r="C33" s="24" t="s">
        <v>86</v>
      </c>
      <c r="D33" s="72">
        <v>96052</v>
      </c>
      <c r="E33" s="73">
        <v>213085</v>
      </c>
      <c r="F33" s="73">
        <v>2169278610</v>
      </c>
      <c r="G33" s="74">
        <v>98.66</v>
      </c>
      <c r="H33" s="75">
        <f>IF(ISERROR((D33/B6)*100),0,(D33/B6)*100)</f>
        <v>2038.8877096157926</v>
      </c>
      <c r="I33" s="76">
        <f t="shared" si="0"/>
        <v>2.2184337650439345</v>
      </c>
      <c r="J33" s="73">
        <f t="shared" si="1"/>
        <v>22584.418960563027</v>
      </c>
      <c r="K33" s="73">
        <f t="shared" si="2"/>
        <v>10180.344041110355</v>
      </c>
      <c r="L33" s="73">
        <f>IF(ISERROR(F33/B6),0,F33/B6)</f>
        <v>460470.9424750584</v>
      </c>
      <c r="M33" s="74">
        <v>100.54</v>
      </c>
    </row>
    <row r="34" spans="1:13" ht="13.5">
      <c r="A34" s="40"/>
      <c r="B34" s="41"/>
      <c r="C34" s="26" t="s">
        <v>90</v>
      </c>
      <c r="D34" s="77">
        <v>164983</v>
      </c>
      <c r="E34" s="78">
        <v>370761</v>
      </c>
      <c r="F34" s="78">
        <v>4144536604</v>
      </c>
      <c r="G34" s="79">
        <v>99.84</v>
      </c>
      <c r="H34" s="80">
        <f>IF(ISERROR((D34/B7)*100),0,(D34/B7)*100)</f>
        <v>1859.801600721452</v>
      </c>
      <c r="I34" s="81">
        <f t="shared" si="0"/>
        <v>2.247267900329125</v>
      </c>
      <c r="J34" s="78">
        <f>IF(ISERROR(F34/D34),0,F34/D34)</f>
        <v>25120.991884012292</v>
      </c>
      <c r="K34" s="78">
        <f>IF(ISERROR(F34/E34),0,F34/E34)</f>
        <v>11178.458910187426</v>
      </c>
      <c r="L34" s="78">
        <f>IF(ISERROR(F34/B7),0,F34/B7)</f>
        <v>467200.60917596665</v>
      </c>
      <c r="M34" s="79">
        <v>101.22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385</v>
      </c>
      <c r="C38" s="45" t="s">
        <v>84</v>
      </c>
      <c r="D38" s="57">
        <v>4198</v>
      </c>
      <c r="E38" s="58">
        <v>7507</v>
      </c>
      <c r="F38" s="58">
        <v>58507090</v>
      </c>
      <c r="G38" s="59">
        <v>96.77</v>
      </c>
      <c r="H38" s="60">
        <f aca="true" t="shared" si="3" ref="H38:H49">IF(ISERROR((D38/B38)*100),0,(D38/B38)*100)</f>
        <v>1090.3896103896104</v>
      </c>
      <c r="I38" s="61">
        <f aca="true" t="shared" si="4" ref="I38:I49">IF(ISERROR(E38/D38),0,E38/D38)</f>
        <v>1.7882324916626966</v>
      </c>
      <c r="J38" s="58">
        <f aca="true" t="shared" si="5" ref="J38:J49">IF(ISERROR(F38/D38),0,F38/D38)</f>
        <v>13936.896141019533</v>
      </c>
      <c r="K38" s="58">
        <f aca="true" t="shared" si="6" ref="K38:K49">IF(ISERROR(F38/E38),0,F38/E38)</f>
        <v>7793.671240175836</v>
      </c>
      <c r="L38" s="58">
        <f aca="true" t="shared" si="7" ref="L38:L49">IF(ISERROR(F38/B38),0,F38/B38)</f>
        <v>151966.46753246753</v>
      </c>
      <c r="M38" s="59">
        <v>101.79</v>
      </c>
    </row>
    <row r="39" spans="1:13" ht="13.5">
      <c r="A39" s="54" t="s">
        <v>114</v>
      </c>
      <c r="B39" s="88">
        <v>355</v>
      </c>
      <c r="C39" s="46" t="s">
        <v>86</v>
      </c>
      <c r="D39" s="62">
        <v>3634</v>
      </c>
      <c r="E39" s="63">
        <v>5525</v>
      </c>
      <c r="F39" s="63">
        <v>33354380</v>
      </c>
      <c r="G39" s="64">
        <v>77.58</v>
      </c>
      <c r="H39" s="65">
        <f t="shared" si="3"/>
        <v>1023.6619718309859</v>
      </c>
      <c r="I39" s="66">
        <f t="shared" si="4"/>
        <v>1.5203632361034674</v>
      </c>
      <c r="J39" s="63">
        <f t="shared" si="5"/>
        <v>9178.42047330765</v>
      </c>
      <c r="K39" s="63">
        <f t="shared" si="6"/>
        <v>6036.99185520362</v>
      </c>
      <c r="L39" s="63">
        <f t="shared" si="7"/>
        <v>93956</v>
      </c>
      <c r="M39" s="64">
        <v>80.42</v>
      </c>
    </row>
    <row r="40" spans="1:13" ht="13.5">
      <c r="A40" s="47" t="s">
        <v>49</v>
      </c>
      <c r="B40" s="89">
        <f>B38+B39</f>
        <v>740</v>
      </c>
      <c r="C40" s="48" t="s">
        <v>90</v>
      </c>
      <c r="D40" s="82">
        <v>7832</v>
      </c>
      <c r="E40" s="83">
        <v>13032</v>
      </c>
      <c r="F40" s="83">
        <v>91861470</v>
      </c>
      <c r="G40" s="84">
        <v>88.79</v>
      </c>
      <c r="H40" s="85">
        <f t="shared" si="3"/>
        <v>1058.3783783783783</v>
      </c>
      <c r="I40" s="86">
        <f t="shared" si="4"/>
        <v>1.6639427987742594</v>
      </c>
      <c r="J40" s="83">
        <f t="shared" si="5"/>
        <v>11728.992594484167</v>
      </c>
      <c r="K40" s="83">
        <f t="shared" si="6"/>
        <v>7048.915745856353</v>
      </c>
      <c r="L40" s="83">
        <f t="shared" si="7"/>
        <v>124137.12162162163</v>
      </c>
      <c r="M40" s="84">
        <v>92.75</v>
      </c>
    </row>
    <row r="41" spans="1:13" ht="13.5">
      <c r="A41" s="55"/>
      <c r="B41" s="90">
        <v>555</v>
      </c>
      <c r="C41" s="49" t="s">
        <v>84</v>
      </c>
      <c r="D41" s="67">
        <v>3189</v>
      </c>
      <c r="E41" s="68">
        <v>6409</v>
      </c>
      <c r="F41" s="68">
        <v>65869764</v>
      </c>
      <c r="G41" s="69">
        <v>100.52</v>
      </c>
      <c r="H41" s="70">
        <f t="shared" si="3"/>
        <v>574.5945945945946</v>
      </c>
      <c r="I41" s="71">
        <f t="shared" si="4"/>
        <v>2.0097209156475384</v>
      </c>
      <c r="J41" s="68">
        <f t="shared" si="5"/>
        <v>20655.30385700847</v>
      </c>
      <c r="K41" s="68">
        <f t="shared" si="6"/>
        <v>10277.697612732096</v>
      </c>
      <c r="L41" s="68">
        <f t="shared" si="7"/>
        <v>118684.25945945946</v>
      </c>
      <c r="M41" s="69">
        <v>101.61</v>
      </c>
    </row>
    <row r="42" spans="1:13" ht="13.5">
      <c r="A42" s="56" t="s">
        <v>115</v>
      </c>
      <c r="B42" s="91">
        <v>394</v>
      </c>
      <c r="C42" s="50" t="s">
        <v>86</v>
      </c>
      <c r="D42" s="72">
        <v>3677</v>
      </c>
      <c r="E42" s="73">
        <v>6995</v>
      </c>
      <c r="F42" s="73">
        <v>56728394</v>
      </c>
      <c r="G42" s="74">
        <v>89.57</v>
      </c>
      <c r="H42" s="75">
        <f t="shared" si="3"/>
        <v>933.248730964467</v>
      </c>
      <c r="I42" s="76">
        <f t="shared" si="4"/>
        <v>1.9023660592874625</v>
      </c>
      <c r="J42" s="73">
        <f t="shared" si="5"/>
        <v>15427.901550176775</v>
      </c>
      <c r="K42" s="73">
        <f t="shared" si="6"/>
        <v>8109.849035025018</v>
      </c>
      <c r="L42" s="73">
        <f t="shared" si="7"/>
        <v>143980.6954314721</v>
      </c>
      <c r="M42" s="74">
        <v>103.43</v>
      </c>
    </row>
    <row r="43" spans="1:13" ht="13.5">
      <c r="A43" s="51" t="s">
        <v>49</v>
      </c>
      <c r="B43" s="92">
        <f>B41+B42</f>
        <v>949</v>
      </c>
      <c r="C43" s="52" t="s">
        <v>90</v>
      </c>
      <c r="D43" s="77">
        <v>6866</v>
      </c>
      <c r="E43" s="78">
        <v>13404</v>
      </c>
      <c r="F43" s="78">
        <v>122598158</v>
      </c>
      <c r="G43" s="79">
        <v>95.14</v>
      </c>
      <c r="H43" s="80">
        <f t="shared" si="3"/>
        <v>723.4984193888304</v>
      </c>
      <c r="I43" s="81">
        <f t="shared" si="4"/>
        <v>1.9522283716865716</v>
      </c>
      <c r="J43" s="78">
        <f t="shared" si="5"/>
        <v>17855.834255752987</v>
      </c>
      <c r="K43" s="78">
        <f t="shared" si="6"/>
        <v>9146.386004177857</v>
      </c>
      <c r="L43" s="78">
        <f t="shared" si="7"/>
        <v>129186.67860906218</v>
      </c>
      <c r="M43" s="79">
        <v>101.85</v>
      </c>
    </row>
    <row r="44" spans="1:13" ht="13.5">
      <c r="A44" s="53"/>
      <c r="B44" s="87">
        <v>885</v>
      </c>
      <c r="C44" s="45" t="s">
        <v>84</v>
      </c>
      <c r="D44" s="57">
        <v>7983</v>
      </c>
      <c r="E44" s="58">
        <v>20170</v>
      </c>
      <c r="F44" s="58">
        <v>253827516</v>
      </c>
      <c r="G44" s="59">
        <v>89.76</v>
      </c>
      <c r="H44" s="60">
        <f t="shared" si="3"/>
        <v>902.0338983050847</v>
      </c>
      <c r="I44" s="61">
        <f t="shared" si="4"/>
        <v>2.5266190655142178</v>
      </c>
      <c r="J44" s="58">
        <f t="shared" si="5"/>
        <v>31796.00601277715</v>
      </c>
      <c r="K44" s="58">
        <f t="shared" si="6"/>
        <v>12584.408329201784</v>
      </c>
      <c r="L44" s="58">
        <f t="shared" si="7"/>
        <v>286810.7525423729</v>
      </c>
      <c r="M44" s="59">
        <v>92.6</v>
      </c>
    </row>
    <row r="45" spans="1:13" ht="13.5">
      <c r="A45" s="54" t="s">
        <v>116</v>
      </c>
      <c r="B45" s="88">
        <v>737</v>
      </c>
      <c r="C45" s="46" t="s">
        <v>86</v>
      </c>
      <c r="D45" s="62">
        <v>8402</v>
      </c>
      <c r="E45" s="63">
        <v>17351</v>
      </c>
      <c r="F45" s="63">
        <v>166893296</v>
      </c>
      <c r="G45" s="64">
        <v>113.71</v>
      </c>
      <c r="H45" s="65">
        <f t="shared" si="3"/>
        <v>1140.0271370420623</v>
      </c>
      <c r="I45" s="66">
        <f t="shared" si="4"/>
        <v>2.0651035467745773</v>
      </c>
      <c r="J45" s="63">
        <f t="shared" si="5"/>
        <v>19863.52011425851</v>
      </c>
      <c r="K45" s="63">
        <f t="shared" si="6"/>
        <v>9618.655754711544</v>
      </c>
      <c r="L45" s="63">
        <f t="shared" si="7"/>
        <v>226449.51967435548</v>
      </c>
      <c r="M45" s="64">
        <v>118.19</v>
      </c>
    </row>
    <row r="46" spans="1:13" ht="13.5">
      <c r="A46" s="47" t="s">
        <v>49</v>
      </c>
      <c r="B46" s="89">
        <f>B44+B45</f>
        <v>1622</v>
      </c>
      <c r="C46" s="48" t="s">
        <v>90</v>
      </c>
      <c r="D46" s="82">
        <v>16385</v>
      </c>
      <c r="E46" s="83">
        <v>37521</v>
      </c>
      <c r="F46" s="83">
        <v>420720812</v>
      </c>
      <c r="G46" s="84">
        <v>97.95</v>
      </c>
      <c r="H46" s="85">
        <f t="shared" si="3"/>
        <v>1010.1726263871763</v>
      </c>
      <c r="I46" s="86">
        <f t="shared" si="4"/>
        <v>2.2899603295697286</v>
      </c>
      <c r="J46" s="83">
        <f t="shared" si="5"/>
        <v>25677.19328654257</v>
      </c>
      <c r="K46" s="83">
        <f t="shared" si="6"/>
        <v>11212.942405586205</v>
      </c>
      <c r="L46" s="83">
        <f t="shared" si="7"/>
        <v>259383.9778051788</v>
      </c>
      <c r="M46" s="84">
        <v>101.39</v>
      </c>
    </row>
    <row r="47" spans="1:13" ht="13.5">
      <c r="A47" s="55"/>
      <c r="B47" s="90">
        <v>2335</v>
      </c>
      <c r="C47" s="49" t="s">
        <v>84</v>
      </c>
      <c r="D47" s="67">
        <v>53469</v>
      </c>
      <c r="E47" s="68">
        <v>123395</v>
      </c>
      <c r="F47" s="68">
        <v>1594429532</v>
      </c>
      <c r="G47" s="69">
        <v>103.57</v>
      </c>
      <c r="H47" s="70">
        <f t="shared" si="3"/>
        <v>2289.892933618844</v>
      </c>
      <c r="I47" s="71">
        <f t="shared" si="4"/>
        <v>2.3077858198208308</v>
      </c>
      <c r="J47" s="68">
        <f t="shared" si="5"/>
        <v>29819.69986347229</v>
      </c>
      <c r="K47" s="68">
        <f t="shared" si="6"/>
        <v>12921.346343044694</v>
      </c>
      <c r="L47" s="68">
        <f t="shared" si="7"/>
        <v>682839.2</v>
      </c>
      <c r="M47" s="69">
        <v>102.63</v>
      </c>
    </row>
    <row r="48" spans="1:13" ht="13.5">
      <c r="A48" s="56" t="s">
        <v>117</v>
      </c>
      <c r="B48" s="91">
        <v>3225</v>
      </c>
      <c r="C48" s="50" t="s">
        <v>86</v>
      </c>
      <c r="D48" s="72">
        <v>80223</v>
      </c>
      <c r="E48" s="73">
        <v>182964</v>
      </c>
      <c r="F48" s="73">
        <v>1910175190</v>
      </c>
      <c r="G48" s="74">
        <v>98.38</v>
      </c>
      <c r="H48" s="75">
        <f t="shared" si="3"/>
        <v>2487.5348837209303</v>
      </c>
      <c r="I48" s="76">
        <f t="shared" si="4"/>
        <v>2.280692569462623</v>
      </c>
      <c r="J48" s="73">
        <f t="shared" si="5"/>
        <v>23810.817221993693</v>
      </c>
      <c r="K48" s="73">
        <f t="shared" si="6"/>
        <v>10440.169596204718</v>
      </c>
      <c r="L48" s="73">
        <f t="shared" si="7"/>
        <v>592302.384496124</v>
      </c>
      <c r="M48" s="74">
        <v>97.96</v>
      </c>
    </row>
    <row r="49" spans="1:13" ht="13.5">
      <c r="A49" s="51" t="s">
        <v>50</v>
      </c>
      <c r="B49" s="92">
        <f>B47+B48</f>
        <v>5560</v>
      </c>
      <c r="C49" s="52" t="s">
        <v>90</v>
      </c>
      <c r="D49" s="77">
        <v>133692</v>
      </c>
      <c r="E49" s="78">
        <v>306359</v>
      </c>
      <c r="F49" s="78">
        <v>3504604722</v>
      </c>
      <c r="G49" s="79">
        <v>100.67</v>
      </c>
      <c r="H49" s="80">
        <f t="shared" si="3"/>
        <v>2404.5323741007196</v>
      </c>
      <c r="I49" s="81">
        <f t="shared" si="4"/>
        <v>2.2915282889028514</v>
      </c>
      <c r="J49" s="78">
        <f t="shared" si="5"/>
        <v>26214.019702001617</v>
      </c>
      <c r="K49" s="78">
        <f t="shared" si="6"/>
        <v>11439.535714635444</v>
      </c>
      <c r="L49" s="78">
        <f t="shared" si="7"/>
        <v>630324.5902877698</v>
      </c>
      <c r="M49" s="79">
        <v>100.06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O9" sqref="O9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310870</v>
      </c>
      <c r="D3" s="96"/>
      <c r="E3" s="97" t="s">
        <v>78</v>
      </c>
      <c r="F3" s="116" t="s">
        <v>157</v>
      </c>
      <c r="G3" s="117"/>
      <c r="H3" s="97" t="s">
        <v>79</v>
      </c>
      <c r="I3" s="116" t="s">
        <v>74</v>
      </c>
      <c r="J3" s="117"/>
      <c r="K3" s="2"/>
      <c r="L3" s="2" t="s">
        <v>158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3207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3712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6919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1840</v>
      </c>
      <c r="E8" s="58">
        <v>32044</v>
      </c>
      <c r="F8" s="58">
        <v>871176336</v>
      </c>
      <c r="G8" s="59">
        <v>92.48</v>
      </c>
      <c r="H8" s="60">
        <f>IF(ISERROR((D8/B5)*100),0,(D8/B5)*100)</f>
        <v>57.37449329591519</v>
      </c>
      <c r="I8" s="61">
        <f aca="true" t="shared" si="0" ref="I8:I34">IF(ISERROR(E8/D8),0,E8/D8)</f>
        <v>17.41521739130435</v>
      </c>
      <c r="J8" s="58">
        <f aca="true" t="shared" si="1" ref="J8:J33">IF(ISERROR(F8/D8),0,F8/D8)</f>
        <v>473465.4</v>
      </c>
      <c r="K8" s="58">
        <f aca="true" t="shared" si="2" ref="K8:K33">IF(ISERROR(F8/E8),0,F8/E8)</f>
        <v>27186.878542004742</v>
      </c>
      <c r="L8" s="58">
        <f>IF(ISERROR(F8/B5),0,F8/B5)</f>
        <v>271648.374181478</v>
      </c>
      <c r="M8" s="59">
        <v>93.06</v>
      </c>
    </row>
    <row r="9" spans="1:13" ht="13.5">
      <c r="A9" s="15" t="s">
        <v>92</v>
      </c>
      <c r="B9" s="16"/>
      <c r="C9" s="17" t="s">
        <v>86</v>
      </c>
      <c r="D9" s="62">
        <v>1784</v>
      </c>
      <c r="E9" s="63">
        <v>32616</v>
      </c>
      <c r="F9" s="63">
        <v>815855330</v>
      </c>
      <c r="G9" s="64">
        <v>91.05</v>
      </c>
      <c r="H9" s="65">
        <f>IF(ISERROR((D9/B6)*100),0,(D9/B6)*100)</f>
        <v>48.060344827586206</v>
      </c>
      <c r="I9" s="66">
        <f t="shared" si="0"/>
        <v>18.282511210762333</v>
      </c>
      <c r="J9" s="63">
        <f t="shared" si="1"/>
        <v>457318.0100896861</v>
      </c>
      <c r="K9" s="63">
        <f t="shared" si="2"/>
        <v>25013.96032622026</v>
      </c>
      <c r="L9" s="63">
        <f>IF(ISERROR(F9/B6),0,F9/B6)</f>
        <v>219788.6126077586</v>
      </c>
      <c r="M9" s="64">
        <v>91.37</v>
      </c>
    </row>
    <row r="10" spans="1:13" ht="13.5">
      <c r="A10" s="15"/>
      <c r="B10" s="18" t="s">
        <v>93</v>
      </c>
      <c r="C10" s="19" t="s">
        <v>90</v>
      </c>
      <c r="D10" s="62">
        <v>3624</v>
      </c>
      <c r="E10" s="63">
        <v>64660</v>
      </c>
      <c r="F10" s="63">
        <v>1687031666</v>
      </c>
      <c r="G10" s="64">
        <v>91.78</v>
      </c>
      <c r="H10" s="65">
        <f>IF(ISERROR((D10/B7)*100),0,(D10/B7)*100)</f>
        <v>52.37751120104062</v>
      </c>
      <c r="I10" s="66">
        <f t="shared" si="0"/>
        <v>17.84216335540839</v>
      </c>
      <c r="J10" s="63">
        <f t="shared" si="1"/>
        <v>465516.4641280353</v>
      </c>
      <c r="K10" s="63">
        <f t="shared" si="2"/>
        <v>26090.808320445405</v>
      </c>
      <c r="L10" s="63">
        <f>IF(ISERROR(F10/B7),0,F10/B7)</f>
        <v>243825.9381413499</v>
      </c>
      <c r="M10" s="64">
        <v>92.24</v>
      </c>
    </row>
    <row r="11" spans="1:13" ht="13.5">
      <c r="A11" s="15"/>
      <c r="B11" s="16" t="s">
        <v>91</v>
      </c>
      <c r="C11" s="20" t="s">
        <v>84</v>
      </c>
      <c r="D11" s="57">
        <v>28814</v>
      </c>
      <c r="E11" s="58">
        <v>51010</v>
      </c>
      <c r="F11" s="58">
        <v>450775420</v>
      </c>
      <c r="G11" s="59">
        <v>97.4</v>
      </c>
      <c r="H11" s="60">
        <f>IF(ISERROR((D11/B5)*100),0,(D11/B5)*100)</f>
        <v>898.472092298098</v>
      </c>
      <c r="I11" s="61">
        <f t="shared" si="0"/>
        <v>1.7703199833414311</v>
      </c>
      <c r="J11" s="58">
        <f t="shared" si="1"/>
        <v>15644.319428055805</v>
      </c>
      <c r="K11" s="58">
        <f t="shared" si="2"/>
        <v>8837.00098019996</v>
      </c>
      <c r="L11" s="58">
        <f>IF(ISERROR(F11/B5),0,F11/B5)</f>
        <v>140559.84409105082</v>
      </c>
      <c r="M11" s="59">
        <v>98.01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39770</v>
      </c>
      <c r="E12" s="63">
        <v>67847</v>
      </c>
      <c r="F12" s="63">
        <v>457122750</v>
      </c>
      <c r="G12" s="64">
        <v>96.81</v>
      </c>
      <c r="H12" s="65">
        <f>IF(ISERROR((D12/B6)*100),0,(D12/B6)*100)</f>
        <v>1071.3900862068965</v>
      </c>
      <c r="I12" s="66">
        <f t="shared" si="0"/>
        <v>1.7059844103595676</v>
      </c>
      <c r="J12" s="63">
        <f t="shared" si="1"/>
        <v>11494.160170983154</v>
      </c>
      <c r="K12" s="63">
        <f t="shared" si="2"/>
        <v>6737.552876324672</v>
      </c>
      <c r="L12" s="63">
        <f>IF(ISERROR(F12/B6),0,F12/B6)</f>
        <v>123147.29256465517</v>
      </c>
      <c r="M12" s="64">
        <v>97.15</v>
      </c>
    </row>
    <row r="13" spans="1:13" ht="13.5">
      <c r="A13" s="15"/>
      <c r="B13" s="18" t="s">
        <v>94</v>
      </c>
      <c r="C13" s="19" t="s">
        <v>90</v>
      </c>
      <c r="D13" s="62">
        <v>68584</v>
      </c>
      <c r="E13" s="63">
        <v>118857</v>
      </c>
      <c r="F13" s="63">
        <v>907898170</v>
      </c>
      <c r="G13" s="64">
        <v>97.11</v>
      </c>
      <c r="H13" s="65">
        <f>IF(ISERROR((D13/B7)*100),0,(D13/B7)*100)</f>
        <v>991.2415088885676</v>
      </c>
      <c r="I13" s="66">
        <f t="shared" si="0"/>
        <v>1.733013530852677</v>
      </c>
      <c r="J13" s="63">
        <f t="shared" si="1"/>
        <v>13237.754724133909</v>
      </c>
      <c r="K13" s="63">
        <f t="shared" si="2"/>
        <v>7638.575515114801</v>
      </c>
      <c r="L13" s="63">
        <f>IF(ISERROR(F13/B7),0,F13/B7)</f>
        <v>131218.1196704726</v>
      </c>
      <c r="M13" s="64">
        <v>97.58</v>
      </c>
    </row>
    <row r="14" spans="1:13" ht="13.5">
      <c r="A14" s="21"/>
      <c r="B14" s="22" t="s">
        <v>91</v>
      </c>
      <c r="C14" s="23" t="s">
        <v>84</v>
      </c>
      <c r="D14" s="67">
        <v>1</v>
      </c>
      <c r="E14" s="68">
        <v>9</v>
      </c>
      <c r="F14" s="68">
        <v>315810</v>
      </c>
      <c r="G14" s="69">
        <v>196.78</v>
      </c>
      <c r="H14" s="70">
        <f>IF(ISERROR((D14/B5)*100),0,(D14/B5)*100)</f>
        <v>0.031181789834736514</v>
      </c>
      <c r="I14" s="71">
        <f t="shared" si="0"/>
        <v>9</v>
      </c>
      <c r="J14" s="68">
        <f t="shared" si="1"/>
        <v>315810</v>
      </c>
      <c r="K14" s="68">
        <f t="shared" si="2"/>
        <v>35090</v>
      </c>
      <c r="L14" s="68">
        <f>IF(ISERROR(F14/B5),0,F14/B5)</f>
        <v>98.47521047708139</v>
      </c>
      <c r="M14" s="69">
        <v>198.01</v>
      </c>
    </row>
    <row r="15" spans="1:13" ht="13.5">
      <c r="A15" s="22" t="s">
        <v>95</v>
      </c>
      <c r="B15" s="22"/>
      <c r="C15" s="24" t="s">
        <v>86</v>
      </c>
      <c r="D15" s="72">
        <v>4</v>
      </c>
      <c r="E15" s="73">
        <v>34</v>
      </c>
      <c r="F15" s="73">
        <v>1806050</v>
      </c>
      <c r="G15" s="74">
        <v>110.49</v>
      </c>
      <c r="H15" s="75">
        <f>IF(ISERROR((D15/B6)*100),0,(D15/B6)*100)</f>
        <v>0.10775862068965517</v>
      </c>
      <c r="I15" s="76">
        <f t="shared" si="0"/>
        <v>8.5</v>
      </c>
      <c r="J15" s="73">
        <f t="shared" si="1"/>
        <v>451512.5</v>
      </c>
      <c r="K15" s="73">
        <f t="shared" si="2"/>
        <v>53119.117647058825</v>
      </c>
      <c r="L15" s="73">
        <f>IF(ISERROR(F15/B6),0,F15/B6)</f>
        <v>486.5436422413793</v>
      </c>
      <c r="M15" s="74">
        <v>110.88</v>
      </c>
    </row>
    <row r="16" spans="1:13" ht="13.5">
      <c r="A16" s="22"/>
      <c r="B16" s="25" t="s">
        <v>93</v>
      </c>
      <c r="C16" s="26" t="s">
        <v>90</v>
      </c>
      <c r="D16" s="72">
        <v>5</v>
      </c>
      <c r="E16" s="73">
        <v>43</v>
      </c>
      <c r="F16" s="73">
        <v>2121860</v>
      </c>
      <c r="G16" s="74">
        <v>118.21</v>
      </c>
      <c r="H16" s="75">
        <f>IF(ISERROR((D16/B7)*100),0,(D16/B7)*100)</f>
        <v>0.07226477814713109</v>
      </c>
      <c r="I16" s="76">
        <f t="shared" si="0"/>
        <v>8.6</v>
      </c>
      <c r="J16" s="73">
        <f t="shared" si="1"/>
        <v>424372</v>
      </c>
      <c r="K16" s="73">
        <f t="shared" si="2"/>
        <v>49345.58139534884</v>
      </c>
      <c r="L16" s="73">
        <f>IF(ISERROR(F16/B7),0,F16/B7)</f>
        <v>306.67148431854315</v>
      </c>
      <c r="M16" s="74">
        <v>118.79</v>
      </c>
    </row>
    <row r="17" spans="1:13" ht="13.5">
      <c r="A17" s="22"/>
      <c r="B17" s="22" t="s">
        <v>91</v>
      </c>
      <c r="C17" s="23" t="s">
        <v>84</v>
      </c>
      <c r="D17" s="67">
        <v>3919</v>
      </c>
      <c r="E17" s="68">
        <v>9505</v>
      </c>
      <c r="F17" s="68">
        <v>59939150</v>
      </c>
      <c r="G17" s="69">
        <v>101.74</v>
      </c>
      <c r="H17" s="70">
        <f>IF(ISERROR((D17/B5)*100),0,(D17/B5)*100)</f>
        <v>122.20143436233239</v>
      </c>
      <c r="I17" s="71">
        <f t="shared" si="0"/>
        <v>2.425363613166624</v>
      </c>
      <c r="J17" s="68">
        <f t="shared" si="1"/>
        <v>15294.501148252106</v>
      </c>
      <c r="K17" s="68">
        <f t="shared" si="2"/>
        <v>6306.065228826933</v>
      </c>
      <c r="L17" s="68">
        <f>IF(ISERROR(F17/B5),0,F17/B5)</f>
        <v>18690.099781727473</v>
      </c>
      <c r="M17" s="69">
        <v>102.37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5099</v>
      </c>
      <c r="E18" s="73">
        <v>11134</v>
      </c>
      <c r="F18" s="73">
        <v>72223560</v>
      </c>
      <c r="G18" s="74">
        <v>98.25</v>
      </c>
      <c r="H18" s="75">
        <f>IF(ISERROR((D18/B6)*100),0,(D18/B6)*100)</f>
        <v>137.36530172413794</v>
      </c>
      <c r="I18" s="76">
        <f t="shared" si="0"/>
        <v>2.183565404981369</v>
      </c>
      <c r="J18" s="73">
        <f t="shared" si="1"/>
        <v>14164.259658756619</v>
      </c>
      <c r="K18" s="73">
        <f t="shared" si="2"/>
        <v>6486.757679180887</v>
      </c>
      <c r="L18" s="73">
        <f>IF(ISERROR(F18/B6),0,F18/B6)</f>
        <v>19456.77801724138</v>
      </c>
      <c r="M18" s="74">
        <v>98.59</v>
      </c>
    </row>
    <row r="19" spans="1:13" ht="13.5">
      <c r="A19" s="22"/>
      <c r="B19" s="22" t="s">
        <v>94</v>
      </c>
      <c r="C19" s="26" t="s">
        <v>90</v>
      </c>
      <c r="D19" s="72">
        <v>9018</v>
      </c>
      <c r="E19" s="73">
        <v>20639</v>
      </c>
      <c r="F19" s="73">
        <v>132162710</v>
      </c>
      <c r="G19" s="74">
        <v>99.8</v>
      </c>
      <c r="H19" s="75">
        <f>IF(ISERROR((D19/B7)*100),0,(D19/B7)*100)</f>
        <v>130.33675386616562</v>
      </c>
      <c r="I19" s="76">
        <f t="shared" si="0"/>
        <v>2.2886449323575073</v>
      </c>
      <c r="J19" s="73">
        <f t="shared" si="1"/>
        <v>14655.43468618319</v>
      </c>
      <c r="K19" s="73">
        <f t="shared" si="2"/>
        <v>6403.542322786957</v>
      </c>
      <c r="L19" s="73">
        <f>IF(ISERROR(F19/B7),0,F19/B7)</f>
        <v>19101.417834947246</v>
      </c>
      <c r="M19" s="74">
        <v>100.29</v>
      </c>
    </row>
    <row r="20" spans="1:13" ht="13.5">
      <c r="A20" s="12"/>
      <c r="B20" s="27"/>
      <c r="C20" s="20" t="s">
        <v>84</v>
      </c>
      <c r="D20" s="57">
        <v>17542</v>
      </c>
      <c r="E20" s="58">
        <v>24274</v>
      </c>
      <c r="F20" s="58">
        <v>220106650</v>
      </c>
      <c r="G20" s="59">
        <v>109.47</v>
      </c>
      <c r="H20" s="60">
        <f>IF(ISERROR((D20/B5)*100),0,(D20/B5)*100)</f>
        <v>546.9909572809479</v>
      </c>
      <c r="I20" s="61">
        <f t="shared" si="0"/>
        <v>1.3837646790559799</v>
      </c>
      <c r="J20" s="58">
        <f t="shared" si="1"/>
        <v>12547.409075361988</v>
      </c>
      <c r="K20" s="58">
        <f t="shared" si="2"/>
        <v>9067.588778116504</v>
      </c>
      <c r="L20" s="58">
        <f>IF(ISERROR(F20/B5),0,F20/B5)</f>
        <v>68633.19301527907</v>
      </c>
      <c r="M20" s="59">
        <v>110.15</v>
      </c>
    </row>
    <row r="21" spans="1:13" ht="13.5">
      <c r="A21" s="28" t="s">
        <v>96</v>
      </c>
      <c r="B21" s="29"/>
      <c r="C21" s="17" t="s">
        <v>86</v>
      </c>
      <c r="D21" s="62">
        <v>24015</v>
      </c>
      <c r="E21" s="63">
        <v>33663</v>
      </c>
      <c r="F21" s="63">
        <v>259283920</v>
      </c>
      <c r="G21" s="64">
        <v>103.99</v>
      </c>
      <c r="H21" s="65">
        <f>IF(ISERROR((D21/B6)*100),0,(D21/B6)*100)</f>
        <v>646.9558189655172</v>
      </c>
      <c r="I21" s="66">
        <f t="shared" si="0"/>
        <v>1.4017489069331668</v>
      </c>
      <c r="J21" s="63">
        <f t="shared" si="1"/>
        <v>10796.74869872996</v>
      </c>
      <c r="K21" s="63">
        <f t="shared" si="2"/>
        <v>7702.34144312747</v>
      </c>
      <c r="L21" s="63">
        <f>IF(ISERROR(F21/B6),0,F21/B6)</f>
        <v>69850.19396551725</v>
      </c>
      <c r="M21" s="64">
        <v>104.35</v>
      </c>
    </row>
    <row r="22" spans="1:13" ht="13.5">
      <c r="A22" s="30"/>
      <c r="B22" s="31"/>
      <c r="C22" s="19" t="s">
        <v>90</v>
      </c>
      <c r="D22" s="62">
        <v>41557</v>
      </c>
      <c r="E22" s="63">
        <v>57937</v>
      </c>
      <c r="F22" s="63">
        <v>479390570</v>
      </c>
      <c r="G22" s="64">
        <v>106.44</v>
      </c>
      <c r="H22" s="65">
        <f>IF(ISERROR((D22/B7)*100),0,(D22/B7)*100)</f>
        <v>600.6214770920653</v>
      </c>
      <c r="I22" s="66">
        <f t="shared" si="0"/>
        <v>1.3941574223355873</v>
      </c>
      <c r="J22" s="63">
        <f t="shared" si="1"/>
        <v>11535.735736458359</v>
      </c>
      <c r="K22" s="63">
        <f t="shared" si="2"/>
        <v>8274.342302846195</v>
      </c>
      <c r="L22" s="63">
        <f>IF(ISERROR(F22/B7),0,F22/B7)</f>
        <v>69286.10637375343</v>
      </c>
      <c r="M22" s="64">
        <v>106.96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31</v>
      </c>
      <c r="E29" s="58">
        <v>390</v>
      </c>
      <c r="F29" s="58">
        <v>3164400</v>
      </c>
      <c r="G29" s="59">
        <v>223.72</v>
      </c>
      <c r="H29" s="60">
        <f>IF(ISERROR((D29/B5)*100),0,(D29/B5)*100)</f>
        <v>0.9666354848768319</v>
      </c>
      <c r="I29" s="61">
        <f t="shared" si="0"/>
        <v>12.580645161290322</v>
      </c>
      <c r="J29" s="58">
        <f t="shared" si="1"/>
        <v>102077.41935483871</v>
      </c>
      <c r="K29" s="58">
        <f t="shared" si="2"/>
        <v>8113.846153846154</v>
      </c>
      <c r="L29" s="58">
        <f>IF(ISERROR(F29/B5),0,F29/B5)</f>
        <v>986.7165575304023</v>
      </c>
      <c r="M29" s="59">
        <v>225.11</v>
      </c>
    </row>
    <row r="30" spans="1:13" ht="13.5">
      <c r="A30" s="28" t="s">
        <v>103</v>
      </c>
      <c r="B30" s="29"/>
      <c r="C30" s="17" t="s">
        <v>86</v>
      </c>
      <c r="D30" s="62">
        <v>26</v>
      </c>
      <c r="E30" s="63">
        <v>170</v>
      </c>
      <c r="F30" s="63">
        <v>1755000</v>
      </c>
      <c r="G30" s="64">
        <v>297.38</v>
      </c>
      <c r="H30" s="65">
        <f>IF(ISERROR((D30/B6)*100),0,(D30/B6)*100)</f>
        <v>0.7004310344827587</v>
      </c>
      <c r="I30" s="66">
        <f t="shared" si="0"/>
        <v>6.538461538461538</v>
      </c>
      <c r="J30" s="63">
        <f t="shared" si="1"/>
        <v>67500</v>
      </c>
      <c r="K30" s="63">
        <f t="shared" si="2"/>
        <v>10323.529411764706</v>
      </c>
      <c r="L30" s="63">
        <f>IF(ISERROR(F30/B6),0,F30/B6)</f>
        <v>472.7909482758621</v>
      </c>
      <c r="M30" s="64">
        <v>298.42</v>
      </c>
    </row>
    <row r="31" spans="1:13" ht="13.5">
      <c r="A31" s="15"/>
      <c r="B31" s="34"/>
      <c r="C31" s="19" t="s">
        <v>90</v>
      </c>
      <c r="D31" s="62">
        <v>57</v>
      </c>
      <c r="E31" s="63">
        <v>560</v>
      </c>
      <c r="F31" s="63">
        <v>4919400</v>
      </c>
      <c r="G31" s="64">
        <v>245.41</v>
      </c>
      <c r="H31" s="65">
        <f>IF(ISERROR((D31/B7)*100),0,(D31/B7)*100)</f>
        <v>0.8238184708772944</v>
      </c>
      <c r="I31" s="66">
        <f t="shared" si="0"/>
        <v>9.824561403508772</v>
      </c>
      <c r="J31" s="63">
        <f t="shared" si="1"/>
        <v>86305.26315789473</v>
      </c>
      <c r="K31" s="63">
        <f t="shared" si="2"/>
        <v>8784.642857142857</v>
      </c>
      <c r="L31" s="63">
        <f>IF(ISERROR(F31/B7),0,F31/B7)</f>
        <v>710.9986992339933</v>
      </c>
      <c r="M31" s="64">
        <v>246.61</v>
      </c>
    </row>
    <row r="32" spans="1:13" ht="13.5">
      <c r="A32" s="35"/>
      <c r="B32" s="36"/>
      <c r="C32" s="37" t="s">
        <v>84</v>
      </c>
      <c r="D32" s="67">
        <v>52147</v>
      </c>
      <c r="E32" s="68">
        <v>117232</v>
      </c>
      <c r="F32" s="68">
        <v>1605477766</v>
      </c>
      <c r="G32" s="69">
        <v>96.35</v>
      </c>
      <c r="H32" s="70">
        <f>IF(ISERROR((D32/B5)*100),0,(D32/B5)*100)</f>
        <v>1626.036794512005</v>
      </c>
      <c r="I32" s="71">
        <f t="shared" si="0"/>
        <v>2.2481063148407388</v>
      </c>
      <c r="J32" s="68">
        <f t="shared" si="1"/>
        <v>30787.538420235105</v>
      </c>
      <c r="K32" s="68">
        <f t="shared" si="2"/>
        <v>13694.876535416952</v>
      </c>
      <c r="L32" s="68">
        <f>IF(ISERROR(F32/B5),0,F32/B5)</f>
        <v>500616.70283754286</v>
      </c>
      <c r="M32" s="69">
        <v>96.95</v>
      </c>
    </row>
    <row r="33" spans="1:13" ht="13.5">
      <c r="A33" s="38" t="s">
        <v>90</v>
      </c>
      <c r="B33" s="39"/>
      <c r="C33" s="24" t="s">
        <v>86</v>
      </c>
      <c r="D33" s="72">
        <v>70698</v>
      </c>
      <c r="E33" s="73">
        <v>145464</v>
      </c>
      <c r="F33" s="73">
        <v>1608046610</v>
      </c>
      <c r="G33" s="74">
        <v>94.97</v>
      </c>
      <c r="H33" s="75">
        <f>IF(ISERROR((D33/B6)*100),0,(D33/B6)*100)</f>
        <v>1904.5797413793102</v>
      </c>
      <c r="I33" s="76">
        <f t="shared" si="0"/>
        <v>2.057540524484427</v>
      </c>
      <c r="J33" s="73">
        <f t="shared" si="1"/>
        <v>22745.291380237064</v>
      </c>
      <c r="K33" s="73">
        <f t="shared" si="2"/>
        <v>11054.601894626849</v>
      </c>
      <c r="L33" s="73">
        <f>IF(ISERROR(F33/B6),0,F33/B6)</f>
        <v>433202.2117456897</v>
      </c>
      <c r="M33" s="74">
        <v>95.3</v>
      </c>
    </row>
    <row r="34" spans="1:13" ht="13.5">
      <c r="A34" s="40"/>
      <c r="B34" s="41"/>
      <c r="C34" s="26" t="s">
        <v>90</v>
      </c>
      <c r="D34" s="77">
        <v>122845</v>
      </c>
      <c r="E34" s="78">
        <v>262696</v>
      </c>
      <c r="F34" s="78">
        <v>3213524376</v>
      </c>
      <c r="G34" s="79">
        <v>95.65</v>
      </c>
      <c r="H34" s="80">
        <f>IF(ISERROR((D34/B7)*100),0,(D34/B7)*100)</f>
        <v>1775.4733342968639</v>
      </c>
      <c r="I34" s="81">
        <f t="shared" si="0"/>
        <v>2.1384346127233504</v>
      </c>
      <c r="J34" s="78">
        <f>IF(ISERROR(F34/D34),0,F34/D34)</f>
        <v>26159.179258415075</v>
      </c>
      <c r="K34" s="78">
        <f>IF(ISERROR(F34/E34),0,F34/E34)</f>
        <v>12232.863751256205</v>
      </c>
      <c r="L34" s="78">
        <f>IF(ISERROR(F34/B7),0,F34/B7)</f>
        <v>464449.25220407575</v>
      </c>
      <c r="M34" s="79">
        <v>96.12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297</v>
      </c>
      <c r="C38" s="45" t="s">
        <v>84</v>
      </c>
      <c r="D38" s="57">
        <v>2640</v>
      </c>
      <c r="E38" s="58">
        <v>4638</v>
      </c>
      <c r="F38" s="58">
        <v>41293194</v>
      </c>
      <c r="G38" s="59">
        <v>108.36</v>
      </c>
      <c r="H38" s="60">
        <f aca="true" t="shared" si="3" ref="H38:H49">IF(ISERROR((D38/B38)*100),0,(D38/B38)*100)</f>
        <v>888.8888888888889</v>
      </c>
      <c r="I38" s="61">
        <f aca="true" t="shared" si="4" ref="I38:I49">IF(ISERROR(E38/D38),0,E38/D38)</f>
        <v>1.7568181818181818</v>
      </c>
      <c r="J38" s="58">
        <f aca="true" t="shared" si="5" ref="J38:J49">IF(ISERROR(F38/D38),0,F38/D38)</f>
        <v>15641.361363636364</v>
      </c>
      <c r="K38" s="58">
        <f aca="true" t="shared" si="6" ref="K38:K49">IF(ISERROR(F38/E38),0,F38/E38)</f>
        <v>8903.232858990945</v>
      </c>
      <c r="L38" s="58">
        <f aca="true" t="shared" si="7" ref="L38:L49">IF(ISERROR(F38/B38),0,F38/B38)</f>
        <v>139034.32323232322</v>
      </c>
      <c r="M38" s="59">
        <v>110.55</v>
      </c>
    </row>
    <row r="39" spans="1:13" ht="13.5">
      <c r="A39" s="54" t="s">
        <v>114</v>
      </c>
      <c r="B39" s="88">
        <v>281</v>
      </c>
      <c r="C39" s="46" t="s">
        <v>86</v>
      </c>
      <c r="D39" s="62">
        <v>2843</v>
      </c>
      <c r="E39" s="63">
        <v>4651</v>
      </c>
      <c r="F39" s="63">
        <v>27127150</v>
      </c>
      <c r="G39" s="64">
        <v>96.53</v>
      </c>
      <c r="H39" s="65">
        <f t="shared" si="3"/>
        <v>1011.7437722419929</v>
      </c>
      <c r="I39" s="66">
        <f t="shared" si="4"/>
        <v>1.6359479423144565</v>
      </c>
      <c r="J39" s="63">
        <f t="shared" si="5"/>
        <v>9541.734083714386</v>
      </c>
      <c r="K39" s="63">
        <f t="shared" si="6"/>
        <v>5832.5413889486135</v>
      </c>
      <c r="L39" s="63">
        <f t="shared" si="7"/>
        <v>96537.90035587188</v>
      </c>
      <c r="M39" s="64">
        <v>102.03</v>
      </c>
    </row>
    <row r="40" spans="1:13" ht="13.5">
      <c r="A40" s="47" t="s">
        <v>49</v>
      </c>
      <c r="B40" s="89">
        <f>B38+B39</f>
        <v>578</v>
      </c>
      <c r="C40" s="48" t="s">
        <v>90</v>
      </c>
      <c r="D40" s="82">
        <v>5483</v>
      </c>
      <c r="E40" s="83">
        <v>9289</v>
      </c>
      <c r="F40" s="83">
        <v>68420344</v>
      </c>
      <c r="G40" s="84">
        <v>103.34</v>
      </c>
      <c r="H40" s="85">
        <f t="shared" si="3"/>
        <v>948.6159169550174</v>
      </c>
      <c r="I40" s="86">
        <f t="shared" si="4"/>
        <v>1.6941455407623565</v>
      </c>
      <c r="J40" s="83">
        <f t="shared" si="5"/>
        <v>12478.63286521977</v>
      </c>
      <c r="K40" s="83">
        <f t="shared" si="6"/>
        <v>7365.73840025837</v>
      </c>
      <c r="L40" s="83">
        <f t="shared" si="7"/>
        <v>118374.29757785467</v>
      </c>
      <c r="M40" s="84">
        <v>107.46</v>
      </c>
    </row>
    <row r="41" spans="1:13" ht="13.5">
      <c r="A41" s="55"/>
      <c r="B41" s="90">
        <v>407</v>
      </c>
      <c r="C41" s="49" t="s">
        <v>84</v>
      </c>
      <c r="D41" s="67">
        <v>2084</v>
      </c>
      <c r="E41" s="68">
        <v>4162</v>
      </c>
      <c r="F41" s="68">
        <v>35228610</v>
      </c>
      <c r="G41" s="69">
        <v>82.7</v>
      </c>
      <c r="H41" s="70">
        <f t="shared" si="3"/>
        <v>512.039312039312</v>
      </c>
      <c r="I41" s="71">
        <f t="shared" si="4"/>
        <v>1.9971209213051824</v>
      </c>
      <c r="J41" s="68">
        <f t="shared" si="5"/>
        <v>16904.32341650672</v>
      </c>
      <c r="K41" s="68">
        <f t="shared" si="6"/>
        <v>8464.34646804421</v>
      </c>
      <c r="L41" s="68">
        <f t="shared" si="7"/>
        <v>86556.78132678133</v>
      </c>
      <c r="M41" s="69">
        <v>87.38</v>
      </c>
    </row>
    <row r="42" spans="1:13" ht="13.5">
      <c r="A42" s="56" t="s">
        <v>115</v>
      </c>
      <c r="B42" s="91">
        <v>352</v>
      </c>
      <c r="C42" s="50" t="s">
        <v>86</v>
      </c>
      <c r="D42" s="72">
        <v>3057</v>
      </c>
      <c r="E42" s="73">
        <v>4826</v>
      </c>
      <c r="F42" s="73">
        <v>35256892</v>
      </c>
      <c r="G42" s="74">
        <v>97.72</v>
      </c>
      <c r="H42" s="75">
        <f t="shared" si="3"/>
        <v>868.4659090909091</v>
      </c>
      <c r="I42" s="76">
        <f t="shared" si="4"/>
        <v>1.5786719005561007</v>
      </c>
      <c r="J42" s="73">
        <f t="shared" si="5"/>
        <v>11533.167157343802</v>
      </c>
      <c r="K42" s="73">
        <f t="shared" si="6"/>
        <v>7305.613758806465</v>
      </c>
      <c r="L42" s="73">
        <f t="shared" si="7"/>
        <v>100161.625</v>
      </c>
      <c r="M42" s="74">
        <v>100.77</v>
      </c>
    </row>
    <row r="43" spans="1:13" ht="13.5">
      <c r="A43" s="51" t="s">
        <v>49</v>
      </c>
      <c r="B43" s="92">
        <f>B41+B42</f>
        <v>759</v>
      </c>
      <c r="C43" s="52" t="s">
        <v>90</v>
      </c>
      <c r="D43" s="77">
        <v>5141</v>
      </c>
      <c r="E43" s="78">
        <v>8988</v>
      </c>
      <c r="F43" s="78">
        <v>70485502</v>
      </c>
      <c r="G43" s="79">
        <v>89.59</v>
      </c>
      <c r="H43" s="80">
        <f t="shared" si="3"/>
        <v>677.33860342556</v>
      </c>
      <c r="I43" s="81">
        <f t="shared" si="4"/>
        <v>1.7482979964987357</v>
      </c>
      <c r="J43" s="78">
        <f t="shared" si="5"/>
        <v>13710.465279128573</v>
      </c>
      <c r="K43" s="78">
        <f t="shared" si="6"/>
        <v>7842.178682688029</v>
      </c>
      <c r="L43" s="78">
        <f t="shared" si="7"/>
        <v>92866.27404479578</v>
      </c>
      <c r="M43" s="79">
        <v>93.72</v>
      </c>
    </row>
    <row r="44" spans="1:13" ht="13.5">
      <c r="A44" s="53"/>
      <c r="B44" s="87">
        <v>688</v>
      </c>
      <c r="C44" s="45" t="s">
        <v>84</v>
      </c>
      <c r="D44" s="57">
        <v>6668</v>
      </c>
      <c r="E44" s="58">
        <v>16795</v>
      </c>
      <c r="F44" s="58">
        <v>214907494</v>
      </c>
      <c r="G44" s="59">
        <v>95.77</v>
      </c>
      <c r="H44" s="60">
        <f t="shared" si="3"/>
        <v>969.186046511628</v>
      </c>
      <c r="I44" s="61">
        <f t="shared" si="4"/>
        <v>2.51874625074985</v>
      </c>
      <c r="J44" s="58">
        <f t="shared" si="5"/>
        <v>32229.678164367127</v>
      </c>
      <c r="K44" s="58">
        <f t="shared" si="6"/>
        <v>12795.921047930931</v>
      </c>
      <c r="L44" s="58">
        <f t="shared" si="7"/>
        <v>312365.5436046512</v>
      </c>
      <c r="M44" s="59">
        <v>97.44</v>
      </c>
    </row>
    <row r="45" spans="1:13" ht="13.5">
      <c r="A45" s="54" t="s">
        <v>116</v>
      </c>
      <c r="B45" s="88">
        <v>598</v>
      </c>
      <c r="C45" s="46" t="s">
        <v>86</v>
      </c>
      <c r="D45" s="62">
        <v>6585</v>
      </c>
      <c r="E45" s="63">
        <v>13212</v>
      </c>
      <c r="F45" s="63">
        <v>119016874</v>
      </c>
      <c r="G45" s="64">
        <v>70.47</v>
      </c>
      <c r="H45" s="65">
        <f t="shared" si="3"/>
        <v>1101.1705685618729</v>
      </c>
      <c r="I45" s="66">
        <f t="shared" si="4"/>
        <v>2.006378132118451</v>
      </c>
      <c r="J45" s="63">
        <f t="shared" si="5"/>
        <v>18073.93682611997</v>
      </c>
      <c r="K45" s="63">
        <f t="shared" si="6"/>
        <v>9008.240538904027</v>
      </c>
      <c r="L45" s="63">
        <f t="shared" si="7"/>
        <v>199024.87290969898</v>
      </c>
      <c r="M45" s="64">
        <v>74.01</v>
      </c>
    </row>
    <row r="46" spans="1:13" ht="13.5">
      <c r="A46" s="47" t="s">
        <v>49</v>
      </c>
      <c r="B46" s="89">
        <f>B44+B45</f>
        <v>1286</v>
      </c>
      <c r="C46" s="48" t="s">
        <v>90</v>
      </c>
      <c r="D46" s="82">
        <v>13253</v>
      </c>
      <c r="E46" s="83">
        <v>30007</v>
      </c>
      <c r="F46" s="83">
        <v>333924368</v>
      </c>
      <c r="G46" s="84">
        <v>84.9</v>
      </c>
      <c r="H46" s="85">
        <f t="shared" si="3"/>
        <v>1030.5598755832036</v>
      </c>
      <c r="I46" s="86">
        <f t="shared" si="4"/>
        <v>2.2641666037878214</v>
      </c>
      <c r="J46" s="83">
        <f t="shared" si="5"/>
        <v>25196.13430921301</v>
      </c>
      <c r="K46" s="83">
        <f t="shared" si="6"/>
        <v>11128.215683007298</v>
      </c>
      <c r="L46" s="83">
        <f t="shared" si="7"/>
        <v>259661.2503888025</v>
      </c>
      <c r="M46" s="84">
        <v>87.61</v>
      </c>
    </row>
    <row r="47" spans="1:13" ht="13.5">
      <c r="A47" s="55"/>
      <c r="B47" s="90">
        <v>1815</v>
      </c>
      <c r="C47" s="49" t="s">
        <v>84</v>
      </c>
      <c r="D47" s="67">
        <v>40728</v>
      </c>
      <c r="E47" s="68">
        <v>91597</v>
      </c>
      <c r="F47" s="68">
        <v>1313783138</v>
      </c>
      <c r="G47" s="69">
        <v>96.83</v>
      </c>
      <c r="H47" s="70">
        <f t="shared" si="3"/>
        <v>2243.9669421487606</v>
      </c>
      <c r="I47" s="71">
        <f t="shared" si="4"/>
        <v>2.2489933215478297</v>
      </c>
      <c r="J47" s="68">
        <f t="shared" si="5"/>
        <v>32257.492093891182</v>
      </c>
      <c r="K47" s="68">
        <f t="shared" si="6"/>
        <v>14343.08042839831</v>
      </c>
      <c r="L47" s="68">
        <f t="shared" si="7"/>
        <v>723847.458953168</v>
      </c>
      <c r="M47" s="69">
        <v>95.71</v>
      </c>
    </row>
    <row r="48" spans="1:13" ht="13.5">
      <c r="A48" s="56" t="s">
        <v>117</v>
      </c>
      <c r="B48" s="91">
        <v>2481</v>
      </c>
      <c r="C48" s="50" t="s">
        <v>86</v>
      </c>
      <c r="D48" s="72">
        <v>58185</v>
      </c>
      <c r="E48" s="73">
        <v>122730</v>
      </c>
      <c r="F48" s="73">
        <v>1426082748</v>
      </c>
      <c r="G48" s="74">
        <v>97.82</v>
      </c>
      <c r="H48" s="75">
        <f t="shared" si="3"/>
        <v>2345.223700120919</v>
      </c>
      <c r="I48" s="76">
        <f t="shared" si="4"/>
        <v>2.109306522299562</v>
      </c>
      <c r="J48" s="73">
        <f t="shared" si="5"/>
        <v>24509.456870327405</v>
      </c>
      <c r="K48" s="73">
        <f t="shared" si="6"/>
        <v>11619.67528721584</v>
      </c>
      <c r="L48" s="73">
        <f t="shared" si="7"/>
        <v>574801.5912938331</v>
      </c>
      <c r="M48" s="74">
        <v>96.09</v>
      </c>
    </row>
    <row r="49" spans="1:13" ht="13.5">
      <c r="A49" s="51" t="s">
        <v>50</v>
      </c>
      <c r="B49" s="92">
        <f>B47+B48</f>
        <v>4296</v>
      </c>
      <c r="C49" s="52" t="s">
        <v>90</v>
      </c>
      <c r="D49" s="77">
        <v>98913</v>
      </c>
      <c r="E49" s="78">
        <v>214327</v>
      </c>
      <c r="F49" s="78">
        <v>2739865886</v>
      </c>
      <c r="G49" s="79">
        <v>97.34</v>
      </c>
      <c r="H49" s="80">
        <f t="shared" si="3"/>
        <v>2302.4441340782123</v>
      </c>
      <c r="I49" s="81">
        <f t="shared" si="4"/>
        <v>2.1668233700322506</v>
      </c>
      <c r="J49" s="78">
        <f t="shared" si="5"/>
        <v>27699.755199013274</v>
      </c>
      <c r="K49" s="78">
        <f t="shared" si="6"/>
        <v>12783.577832004366</v>
      </c>
      <c r="L49" s="78">
        <f t="shared" si="7"/>
        <v>637771.3887337057</v>
      </c>
      <c r="M49" s="79">
        <v>95.89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1" sqref="N11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310888</v>
      </c>
      <c r="D3" s="96"/>
      <c r="E3" s="97" t="s">
        <v>78</v>
      </c>
      <c r="F3" s="116" t="s">
        <v>159</v>
      </c>
      <c r="G3" s="117"/>
      <c r="H3" s="97" t="s">
        <v>79</v>
      </c>
      <c r="I3" s="116" t="s">
        <v>74</v>
      </c>
      <c r="J3" s="117"/>
      <c r="K3" s="2"/>
      <c r="L3" s="2" t="s">
        <v>160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2079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2463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4542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1037</v>
      </c>
      <c r="E8" s="58">
        <v>17412</v>
      </c>
      <c r="F8" s="58">
        <v>489136358</v>
      </c>
      <c r="G8" s="59">
        <v>93.12</v>
      </c>
      <c r="H8" s="60">
        <f>IF(ISERROR((D8/B5)*100),0,(D8/B5)*100)</f>
        <v>49.87974987974988</v>
      </c>
      <c r="I8" s="61">
        <f aca="true" t="shared" si="0" ref="I8:I34">IF(ISERROR(E8/D8),0,E8/D8)</f>
        <v>16.790742526518805</v>
      </c>
      <c r="J8" s="58">
        <f aca="true" t="shared" si="1" ref="J8:J33">IF(ISERROR(F8/D8),0,F8/D8)</f>
        <v>471684.0482160077</v>
      </c>
      <c r="K8" s="58">
        <f aca="true" t="shared" si="2" ref="K8:K33">IF(ISERROR(F8/E8),0,F8/E8)</f>
        <v>28091.911210659317</v>
      </c>
      <c r="L8" s="58">
        <f>IF(ISERROR(F8/B5),0,F8/B5)</f>
        <v>235274.82347282348</v>
      </c>
      <c r="M8" s="59">
        <v>93.35</v>
      </c>
    </row>
    <row r="9" spans="1:13" ht="13.5">
      <c r="A9" s="15" t="s">
        <v>92</v>
      </c>
      <c r="B9" s="16"/>
      <c r="C9" s="17" t="s">
        <v>86</v>
      </c>
      <c r="D9" s="62">
        <v>1009</v>
      </c>
      <c r="E9" s="63">
        <v>18999</v>
      </c>
      <c r="F9" s="63">
        <v>488100590</v>
      </c>
      <c r="G9" s="64">
        <v>97.6</v>
      </c>
      <c r="H9" s="65">
        <f>IF(ISERROR((D9/B6)*100),0,(D9/B6)*100)</f>
        <v>40.96630125862769</v>
      </c>
      <c r="I9" s="66">
        <f t="shared" si="0"/>
        <v>18.829534192269573</v>
      </c>
      <c r="J9" s="63">
        <f t="shared" si="1"/>
        <v>483746.8681863231</v>
      </c>
      <c r="K9" s="63">
        <f t="shared" si="2"/>
        <v>25690.85688720459</v>
      </c>
      <c r="L9" s="63">
        <f>IF(ISERROR(F9/B6),0,F9/B6)</f>
        <v>198173.19935038572</v>
      </c>
      <c r="M9" s="64">
        <v>97.05</v>
      </c>
    </row>
    <row r="10" spans="1:13" ht="13.5">
      <c r="A10" s="15"/>
      <c r="B10" s="18" t="s">
        <v>93</v>
      </c>
      <c r="C10" s="19" t="s">
        <v>90</v>
      </c>
      <c r="D10" s="62">
        <v>2046</v>
      </c>
      <c r="E10" s="63">
        <v>36411</v>
      </c>
      <c r="F10" s="63">
        <v>977236948</v>
      </c>
      <c r="G10" s="64">
        <v>95.31</v>
      </c>
      <c r="H10" s="65">
        <f>IF(ISERROR((D10/B7)*100),0,(D10/B7)*100)</f>
        <v>45.04623513870541</v>
      </c>
      <c r="I10" s="66">
        <f t="shared" si="0"/>
        <v>17.796187683284458</v>
      </c>
      <c r="J10" s="63">
        <f t="shared" si="1"/>
        <v>477632.91691104596</v>
      </c>
      <c r="K10" s="63">
        <f t="shared" si="2"/>
        <v>26839.0581966988</v>
      </c>
      <c r="L10" s="63">
        <f>IF(ISERROR(F10/B7),0,F10/B7)</f>
        <v>215155.64685160722</v>
      </c>
      <c r="M10" s="64">
        <v>95.14</v>
      </c>
    </row>
    <row r="11" spans="1:13" ht="13.5">
      <c r="A11" s="15"/>
      <c r="B11" s="16" t="s">
        <v>91</v>
      </c>
      <c r="C11" s="20" t="s">
        <v>84</v>
      </c>
      <c r="D11" s="57">
        <v>19456</v>
      </c>
      <c r="E11" s="58">
        <v>39221</v>
      </c>
      <c r="F11" s="58">
        <v>340286630</v>
      </c>
      <c r="G11" s="59">
        <v>111.31</v>
      </c>
      <c r="H11" s="60">
        <f>IF(ISERROR((D11/B5)*100),0,(D11/B5)*100)</f>
        <v>935.8345358345358</v>
      </c>
      <c r="I11" s="61">
        <f t="shared" si="0"/>
        <v>2.0158819901315788</v>
      </c>
      <c r="J11" s="58">
        <f t="shared" si="1"/>
        <v>17490.061163651317</v>
      </c>
      <c r="K11" s="58">
        <f t="shared" si="2"/>
        <v>8676.133448917672</v>
      </c>
      <c r="L11" s="58">
        <f>IF(ISERROR(F11/B5),0,F11/B5)</f>
        <v>163678.0327080327</v>
      </c>
      <c r="M11" s="59">
        <v>111.58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27441</v>
      </c>
      <c r="E12" s="63">
        <v>54758</v>
      </c>
      <c r="F12" s="63">
        <v>393916610</v>
      </c>
      <c r="G12" s="64">
        <v>103.21</v>
      </c>
      <c r="H12" s="65">
        <f>IF(ISERROR((D12/B6)*100),0,(D12/B6)*100)</f>
        <v>1114.1291108404384</v>
      </c>
      <c r="I12" s="66">
        <f t="shared" si="0"/>
        <v>1.9954812142414635</v>
      </c>
      <c r="J12" s="63">
        <f t="shared" si="1"/>
        <v>14355.038446120769</v>
      </c>
      <c r="K12" s="63">
        <f t="shared" si="2"/>
        <v>7193.772782059243</v>
      </c>
      <c r="L12" s="63">
        <f>IF(ISERROR(F12/B6),0,F12/B6)</f>
        <v>159933.66220056842</v>
      </c>
      <c r="M12" s="64">
        <v>102.62</v>
      </c>
    </row>
    <row r="13" spans="1:13" ht="13.5">
      <c r="A13" s="15"/>
      <c r="B13" s="18" t="s">
        <v>94</v>
      </c>
      <c r="C13" s="19" t="s">
        <v>90</v>
      </c>
      <c r="D13" s="62">
        <v>46897</v>
      </c>
      <c r="E13" s="63">
        <v>93979</v>
      </c>
      <c r="F13" s="63">
        <v>734203240</v>
      </c>
      <c r="G13" s="64">
        <v>106.81</v>
      </c>
      <c r="H13" s="65">
        <f>IF(ISERROR((D13/B7)*100),0,(D13/B7)*100)</f>
        <v>1032.5187142228094</v>
      </c>
      <c r="I13" s="66">
        <f t="shared" si="0"/>
        <v>2.0039448152333836</v>
      </c>
      <c r="J13" s="63">
        <f t="shared" si="1"/>
        <v>15655.654732712113</v>
      </c>
      <c r="K13" s="63">
        <f t="shared" si="2"/>
        <v>7812.418093403846</v>
      </c>
      <c r="L13" s="63">
        <f>IF(ISERROR(F13/B7),0,F13/B7)</f>
        <v>161647.56494936152</v>
      </c>
      <c r="M13" s="64">
        <v>106.62</v>
      </c>
    </row>
    <row r="14" spans="1:13" ht="13.5">
      <c r="A14" s="21"/>
      <c r="B14" s="22" t="s">
        <v>91</v>
      </c>
      <c r="C14" s="23" t="s">
        <v>84</v>
      </c>
      <c r="D14" s="67">
        <v>3</v>
      </c>
      <c r="E14" s="68">
        <v>51</v>
      </c>
      <c r="F14" s="68">
        <v>1697270</v>
      </c>
      <c r="G14" s="69">
        <v>0</v>
      </c>
      <c r="H14" s="70">
        <f>IF(ISERROR((D14/B5)*100),0,(D14/B5)*100)</f>
        <v>0.1443001443001443</v>
      </c>
      <c r="I14" s="71">
        <f t="shared" si="0"/>
        <v>17</v>
      </c>
      <c r="J14" s="68">
        <f t="shared" si="1"/>
        <v>565756.6666666666</v>
      </c>
      <c r="K14" s="68">
        <f t="shared" si="2"/>
        <v>33279.80392156863</v>
      </c>
      <c r="L14" s="68">
        <f>IF(ISERROR(F14/B5),0,F14/B5)</f>
        <v>816.3876863876864</v>
      </c>
      <c r="M14" s="69">
        <v>0</v>
      </c>
    </row>
    <row r="15" spans="1:13" ht="13.5">
      <c r="A15" s="22" t="s">
        <v>95</v>
      </c>
      <c r="B15" s="22"/>
      <c r="C15" s="24" t="s">
        <v>86</v>
      </c>
      <c r="D15" s="72">
        <v>2</v>
      </c>
      <c r="E15" s="73">
        <v>5</v>
      </c>
      <c r="F15" s="73">
        <v>187210</v>
      </c>
      <c r="G15" s="74">
        <v>11.75</v>
      </c>
      <c r="H15" s="75">
        <f>IF(ISERROR((D15/B6)*100),0,(D15/B6)*100)</f>
        <v>0.08120178643930166</v>
      </c>
      <c r="I15" s="76">
        <f t="shared" si="0"/>
        <v>2.5</v>
      </c>
      <c r="J15" s="73">
        <f t="shared" si="1"/>
        <v>93605</v>
      </c>
      <c r="K15" s="73">
        <f t="shared" si="2"/>
        <v>37442</v>
      </c>
      <c r="L15" s="73">
        <f>IF(ISERROR(F15/B6),0,F15/B6)</f>
        <v>76.00893219650833</v>
      </c>
      <c r="M15" s="74">
        <v>11.68</v>
      </c>
    </row>
    <row r="16" spans="1:13" ht="13.5">
      <c r="A16" s="22"/>
      <c r="B16" s="25" t="s">
        <v>93</v>
      </c>
      <c r="C16" s="26" t="s">
        <v>90</v>
      </c>
      <c r="D16" s="72">
        <v>5</v>
      </c>
      <c r="E16" s="73">
        <v>56</v>
      </c>
      <c r="F16" s="73">
        <v>1884480</v>
      </c>
      <c r="G16" s="74">
        <v>118.24</v>
      </c>
      <c r="H16" s="75">
        <f>IF(ISERROR((D16/B7)*100),0,(D16/B7)*100)</f>
        <v>0.11008366358432409</v>
      </c>
      <c r="I16" s="76">
        <f t="shared" si="0"/>
        <v>11.2</v>
      </c>
      <c r="J16" s="73">
        <f t="shared" si="1"/>
        <v>376896</v>
      </c>
      <c r="K16" s="73">
        <f t="shared" si="2"/>
        <v>33651.42857142857</v>
      </c>
      <c r="L16" s="73">
        <f>IF(ISERROR(F16/B7),0,F16/B7)</f>
        <v>414.9009247027741</v>
      </c>
      <c r="M16" s="74">
        <v>118.03</v>
      </c>
    </row>
    <row r="17" spans="1:13" ht="13.5">
      <c r="A17" s="22"/>
      <c r="B17" s="22" t="s">
        <v>91</v>
      </c>
      <c r="C17" s="23" t="s">
        <v>84</v>
      </c>
      <c r="D17" s="67">
        <v>3294</v>
      </c>
      <c r="E17" s="68">
        <v>7248</v>
      </c>
      <c r="F17" s="68">
        <v>48108030</v>
      </c>
      <c r="G17" s="69">
        <v>92.56</v>
      </c>
      <c r="H17" s="70">
        <f>IF(ISERROR((D17/B5)*100),0,(D17/B5)*100)</f>
        <v>158.44155844155844</v>
      </c>
      <c r="I17" s="71">
        <f t="shared" si="0"/>
        <v>2.2003642987249545</v>
      </c>
      <c r="J17" s="68">
        <f t="shared" si="1"/>
        <v>14604.744990892532</v>
      </c>
      <c r="K17" s="68">
        <f t="shared" si="2"/>
        <v>6637.421357615894</v>
      </c>
      <c r="L17" s="68">
        <f>IF(ISERROR(F17/B5),0,F17/B5)</f>
        <v>23139.98556998557</v>
      </c>
      <c r="M17" s="69">
        <v>92.78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3885</v>
      </c>
      <c r="E18" s="73">
        <v>8340</v>
      </c>
      <c r="F18" s="73">
        <v>57395680</v>
      </c>
      <c r="G18" s="74">
        <v>104.29</v>
      </c>
      <c r="H18" s="75">
        <f>IF(ISERROR((D18/B6)*100),0,(D18/B6)*100)</f>
        <v>157.73447015834347</v>
      </c>
      <c r="I18" s="76">
        <f t="shared" si="0"/>
        <v>2.146718146718147</v>
      </c>
      <c r="J18" s="73">
        <f t="shared" si="1"/>
        <v>14773.662805662805</v>
      </c>
      <c r="K18" s="73">
        <f t="shared" si="2"/>
        <v>6881.976019184653</v>
      </c>
      <c r="L18" s="73">
        <f>IF(ISERROR(F18/B6),0,F18/B6)</f>
        <v>23303.15874949249</v>
      </c>
      <c r="M18" s="74">
        <v>103.7</v>
      </c>
    </row>
    <row r="19" spans="1:13" ht="13.5">
      <c r="A19" s="22"/>
      <c r="B19" s="22" t="s">
        <v>94</v>
      </c>
      <c r="C19" s="26" t="s">
        <v>90</v>
      </c>
      <c r="D19" s="72">
        <v>7179</v>
      </c>
      <c r="E19" s="73">
        <v>15588</v>
      </c>
      <c r="F19" s="73">
        <v>105503710</v>
      </c>
      <c r="G19" s="74">
        <v>98.59</v>
      </c>
      <c r="H19" s="75">
        <f>IF(ISERROR((D19/B7)*100),0,(D19/B7)*100)</f>
        <v>158.05812417437252</v>
      </c>
      <c r="I19" s="76">
        <f t="shared" si="0"/>
        <v>2.1713330547430005</v>
      </c>
      <c r="J19" s="73">
        <f t="shared" si="1"/>
        <v>14696.156846357431</v>
      </c>
      <c r="K19" s="73">
        <f t="shared" si="2"/>
        <v>6768.264690787785</v>
      </c>
      <c r="L19" s="73">
        <f>IF(ISERROR(F19/B7),0,F19/B7)</f>
        <v>23228.469837076176</v>
      </c>
      <c r="M19" s="74">
        <v>98.42</v>
      </c>
    </row>
    <row r="20" spans="1:13" ht="13.5">
      <c r="A20" s="12"/>
      <c r="B20" s="27"/>
      <c r="C20" s="20" t="s">
        <v>84</v>
      </c>
      <c r="D20" s="57">
        <v>10490</v>
      </c>
      <c r="E20" s="58">
        <v>15747</v>
      </c>
      <c r="F20" s="58">
        <v>147719650</v>
      </c>
      <c r="G20" s="59">
        <v>107.47</v>
      </c>
      <c r="H20" s="60">
        <f>IF(ISERROR((D20/B5)*100),0,(D20/B5)*100)</f>
        <v>504.56950456950455</v>
      </c>
      <c r="I20" s="61">
        <f t="shared" si="0"/>
        <v>1.5011439466158245</v>
      </c>
      <c r="J20" s="58">
        <f t="shared" si="1"/>
        <v>14081.949475691134</v>
      </c>
      <c r="K20" s="58">
        <f t="shared" si="2"/>
        <v>9380.812218200292</v>
      </c>
      <c r="L20" s="58">
        <f>IF(ISERROR(F20/B5),0,F20/B5)</f>
        <v>71053.22270322271</v>
      </c>
      <c r="M20" s="59">
        <v>107.73</v>
      </c>
    </row>
    <row r="21" spans="1:13" ht="13.5">
      <c r="A21" s="28" t="s">
        <v>96</v>
      </c>
      <c r="B21" s="29"/>
      <c r="C21" s="17" t="s">
        <v>86</v>
      </c>
      <c r="D21" s="62">
        <v>14328</v>
      </c>
      <c r="E21" s="63">
        <v>21658</v>
      </c>
      <c r="F21" s="63">
        <v>177520900</v>
      </c>
      <c r="G21" s="64">
        <v>112.75</v>
      </c>
      <c r="H21" s="65">
        <f>IF(ISERROR((D21/B6)*100),0,(D21/B6)*100)</f>
        <v>581.7295980511572</v>
      </c>
      <c r="I21" s="66">
        <f t="shared" si="0"/>
        <v>1.5115857063093243</v>
      </c>
      <c r="J21" s="63">
        <f t="shared" si="1"/>
        <v>12389.789223897264</v>
      </c>
      <c r="K21" s="63">
        <f t="shared" si="2"/>
        <v>8196.550928063532</v>
      </c>
      <c r="L21" s="63">
        <f>IF(ISERROR(F21/B6),0,F21/B6)</f>
        <v>72075.07105156314</v>
      </c>
      <c r="M21" s="64">
        <v>112.11</v>
      </c>
    </row>
    <row r="22" spans="1:13" ht="13.5">
      <c r="A22" s="30"/>
      <c r="B22" s="31"/>
      <c r="C22" s="19" t="s">
        <v>90</v>
      </c>
      <c r="D22" s="62">
        <v>24818</v>
      </c>
      <c r="E22" s="63">
        <v>37405</v>
      </c>
      <c r="F22" s="63">
        <v>325240550</v>
      </c>
      <c r="G22" s="64">
        <v>110.29</v>
      </c>
      <c r="H22" s="65">
        <f>IF(ISERROR((D22/B7)*100),0,(D22/B7)*100)</f>
        <v>546.4112725671511</v>
      </c>
      <c r="I22" s="66">
        <f t="shared" si="0"/>
        <v>1.5071722137158514</v>
      </c>
      <c r="J22" s="63">
        <f t="shared" si="1"/>
        <v>13105.026593601418</v>
      </c>
      <c r="K22" s="63">
        <f t="shared" si="2"/>
        <v>8695.108942654726</v>
      </c>
      <c r="L22" s="63">
        <f>IF(ISERROR(F22/B7),0,F22/B7)</f>
        <v>71607.34258036107</v>
      </c>
      <c r="M22" s="64">
        <v>110.1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68</v>
      </c>
      <c r="E29" s="58">
        <v>654</v>
      </c>
      <c r="F29" s="58">
        <v>6122500</v>
      </c>
      <c r="G29" s="59">
        <v>103.8</v>
      </c>
      <c r="H29" s="60">
        <f>IF(ISERROR((D29/B5)*100),0,(D29/B5)*100)</f>
        <v>3.270803270803271</v>
      </c>
      <c r="I29" s="61">
        <f t="shared" si="0"/>
        <v>9.617647058823529</v>
      </c>
      <c r="J29" s="58">
        <f t="shared" si="1"/>
        <v>90036.76470588235</v>
      </c>
      <c r="K29" s="58">
        <f t="shared" si="2"/>
        <v>9361.620795107034</v>
      </c>
      <c r="L29" s="58">
        <f>IF(ISERROR(F29/B5),0,F29/B5)</f>
        <v>2944.925444925445</v>
      </c>
      <c r="M29" s="59">
        <v>104.05</v>
      </c>
    </row>
    <row r="30" spans="1:13" ht="13.5">
      <c r="A30" s="28" t="s">
        <v>103</v>
      </c>
      <c r="B30" s="29"/>
      <c r="C30" s="17" t="s">
        <v>86</v>
      </c>
      <c r="D30" s="62">
        <v>34</v>
      </c>
      <c r="E30" s="63">
        <v>152</v>
      </c>
      <c r="F30" s="63">
        <v>1490000</v>
      </c>
      <c r="G30" s="64">
        <v>33.05</v>
      </c>
      <c r="H30" s="65">
        <f>IF(ISERROR((D30/B6)*100),0,(D30/B6)*100)</f>
        <v>1.3804303694681284</v>
      </c>
      <c r="I30" s="66">
        <f t="shared" si="0"/>
        <v>4.470588235294118</v>
      </c>
      <c r="J30" s="63">
        <f t="shared" si="1"/>
        <v>43823.529411764706</v>
      </c>
      <c r="K30" s="63">
        <f t="shared" si="2"/>
        <v>9802.631578947368</v>
      </c>
      <c r="L30" s="63">
        <f>IF(ISERROR(F30/B6),0,F30/B6)</f>
        <v>604.9533089727975</v>
      </c>
      <c r="M30" s="64">
        <v>32.86</v>
      </c>
    </row>
    <row r="31" spans="1:13" ht="13.5">
      <c r="A31" s="15"/>
      <c r="B31" s="34"/>
      <c r="C31" s="19" t="s">
        <v>90</v>
      </c>
      <c r="D31" s="62">
        <v>102</v>
      </c>
      <c r="E31" s="63">
        <v>806</v>
      </c>
      <c r="F31" s="63">
        <v>7612500</v>
      </c>
      <c r="G31" s="64">
        <v>73.15</v>
      </c>
      <c r="H31" s="65">
        <f>IF(ISERROR((D31/B7)*100),0,(D31/B7)*100)</f>
        <v>2.2457067371202113</v>
      </c>
      <c r="I31" s="66">
        <f t="shared" si="0"/>
        <v>7.901960784313726</v>
      </c>
      <c r="J31" s="63">
        <f t="shared" si="1"/>
        <v>74632.35294117648</v>
      </c>
      <c r="K31" s="63">
        <f t="shared" si="2"/>
        <v>9444.789081885856</v>
      </c>
      <c r="L31" s="63">
        <f>IF(ISERROR(F31/B7),0,F31/B7)</f>
        <v>1676.0237780713342</v>
      </c>
      <c r="M31" s="64">
        <v>73.02</v>
      </c>
    </row>
    <row r="32" spans="1:13" ht="13.5">
      <c r="A32" s="35"/>
      <c r="B32" s="36"/>
      <c r="C32" s="37" t="s">
        <v>84</v>
      </c>
      <c r="D32" s="67">
        <v>34348</v>
      </c>
      <c r="E32" s="68">
        <v>80333</v>
      </c>
      <c r="F32" s="68">
        <v>1033070438</v>
      </c>
      <c r="G32" s="69">
        <v>100.66</v>
      </c>
      <c r="H32" s="70">
        <f>IF(ISERROR((D32/B5)*100),0,(D32/B5)*100)</f>
        <v>1652.140452140452</v>
      </c>
      <c r="I32" s="71">
        <f t="shared" si="0"/>
        <v>2.3387970187492724</v>
      </c>
      <c r="J32" s="68">
        <f t="shared" si="1"/>
        <v>30076.581984395016</v>
      </c>
      <c r="K32" s="68">
        <f t="shared" si="2"/>
        <v>12859.851343781509</v>
      </c>
      <c r="L32" s="68">
        <f>IF(ISERROR(F32/B5),0,F32/B5)</f>
        <v>496907.3775853776</v>
      </c>
      <c r="M32" s="69">
        <v>100.9</v>
      </c>
    </row>
    <row r="33" spans="1:13" ht="13.5">
      <c r="A33" s="38" t="s">
        <v>90</v>
      </c>
      <c r="B33" s="39"/>
      <c r="C33" s="24" t="s">
        <v>86</v>
      </c>
      <c r="D33" s="72">
        <v>46699</v>
      </c>
      <c r="E33" s="73">
        <v>103912</v>
      </c>
      <c r="F33" s="73">
        <v>1118610990</v>
      </c>
      <c r="G33" s="74">
        <v>101.66</v>
      </c>
      <c r="H33" s="75">
        <f>IF(ISERROR((D33/B6)*100),0,(D33/B6)*100)</f>
        <v>1896.0211124644743</v>
      </c>
      <c r="I33" s="76">
        <f t="shared" si="0"/>
        <v>2.2251440073663247</v>
      </c>
      <c r="J33" s="73">
        <f t="shared" si="1"/>
        <v>23953.639050086727</v>
      </c>
      <c r="K33" s="73">
        <f t="shared" si="2"/>
        <v>10764.983736238355</v>
      </c>
      <c r="L33" s="73">
        <f>IF(ISERROR(F33/B6),0,F33/B6)</f>
        <v>454166.05359317904</v>
      </c>
      <c r="M33" s="74">
        <v>101.08</v>
      </c>
    </row>
    <row r="34" spans="1:13" ht="13.5">
      <c r="A34" s="40"/>
      <c r="B34" s="41"/>
      <c r="C34" s="26" t="s">
        <v>90</v>
      </c>
      <c r="D34" s="77">
        <v>81047</v>
      </c>
      <c r="E34" s="78">
        <v>184245</v>
      </c>
      <c r="F34" s="78">
        <v>2151681428</v>
      </c>
      <c r="G34" s="79">
        <v>101.18</v>
      </c>
      <c r="H34" s="80">
        <f>IF(ISERROR((D34/B7)*100),0,(D34/B7)*100)</f>
        <v>1784.390136503743</v>
      </c>
      <c r="I34" s="81">
        <f t="shared" si="0"/>
        <v>2.2733105482004268</v>
      </c>
      <c r="J34" s="78">
        <f>IF(ISERROR(F34/D34),0,F34/D34)</f>
        <v>26548.563524868285</v>
      </c>
      <c r="K34" s="78">
        <f>IF(ISERROR(F34/E34),0,F34/E34)</f>
        <v>11678.370799750332</v>
      </c>
      <c r="L34" s="78">
        <f>IF(ISERROR(F34/B7),0,F34/B7)</f>
        <v>473729.9489211801</v>
      </c>
      <c r="M34" s="79">
        <v>101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158</v>
      </c>
      <c r="C38" s="45" t="s">
        <v>84</v>
      </c>
      <c r="D38" s="57">
        <v>1618</v>
      </c>
      <c r="E38" s="58">
        <v>2518</v>
      </c>
      <c r="F38" s="58">
        <v>20365468</v>
      </c>
      <c r="G38" s="59">
        <v>111.75</v>
      </c>
      <c r="H38" s="60">
        <f aca="true" t="shared" si="3" ref="H38:H49">IF(ISERROR((D38/B38)*100),0,(D38/B38)*100)</f>
        <v>1024.0506329113923</v>
      </c>
      <c r="I38" s="61">
        <f aca="true" t="shared" si="4" ref="I38:I49">IF(ISERROR(E38/D38),0,E38/D38)</f>
        <v>1.5562422744128555</v>
      </c>
      <c r="J38" s="58">
        <f aca="true" t="shared" si="5" ref="J38:J49">IF(ISERROR(F38/D38),0,F38/D38)</f>
        <v>12586.815822002472</v>
      </c>
      <c r="K38" s="58">
        <f aca="true" t="shared" si="6" ref="K38:K49">IF(ISERROR(F38/E38),0,F38/E38)</f>
        <v>8087.953931691819</v>
      </c>
      <c r="L38" s="58">
        <f aca="true" t="shared" si="7" ref="L38:L49">IF(ISERROR(F38/B38),0,F38/B38)</f>
        <v>128895.3670886076</v>
      </c>
      <c r="M38" s="59">
        <v>119.53</v>
      </c>
    </row>
    <row r="39" spans="1:13" ht="13.5">
      <c r="A39" s="54" t="s">
        <v>114</v>
      </c>
      <c r="B39" s="88">
        <v>166</v>
      </c>
      <c r="C39" s="46" t="s">
        <v>86</v>
      </c>
      <c r="D39" s="62">
        <v>1815</v>
      </c>
      <c r="E39" s="63">
        <v>2846</v>
      </c>
      <c r="F39" s="63">
        <v>14225540</v>
      </c>
      <c r="G39" s="64">
        <v>91.85</v>
      </c>
      <c r="H39" s="65">
        <f t="shared" si="3"/>
        <v>1093.3734939759036</v>
      </c>
      <c r="I39" s="66">
        <f t="shared" si="4"/>
        <v>1.5680440771349862</v>
      </c>
      <c r="J39" s="63">
        <f t="shared" si="5"/>
        <v>7837.763085399449</v>
      </c>
      <c r="K39" s="63">
        <f t="shared" si="6"/>
        <v>4998.43288826423</v>
      </c>
      <c r="L39" s="63">
        <f t="shared" si="7"/>
        <v>85696.02409638555</v>
      </c>
      <c r="M39" s="64">
        <v>90.19</v>
      </c>
    </row>
    <row r="40" spans="1:13" ht="13.5">
      <c r="A40" s="47" t="s">
        <v>49</v>
      </c>
      <c r="B40" s="89">
        <f>B38+B39</f>
        <v>324</v>
      </c>
      <c r="C40" s="48" t="s">
        <v>90</v>
      </c>
      <c r="D40" s="82">
        <v>3433</v>
      </c>
      <c r="E40" s="83">
        <v>5364</v>
      </c>
      <c r="F40" s="83">
        <v>34591008</v>
      </c>
      <c r="G40" s="84">
        <v>102.61</v>
      </c>
      <c r="H40" s="85">
        <f t="shared" si="3"/>
        <v>1059.567901234568</v>
      </c>
      <c r="I40" s="86">
        <f t="shared" si="4"/>
        <v>1.562481794348966</v>
      </c>
      <c r="J40" s="83">
        <f t="shared" si="5"/>
        <v>10076.029129041655</v>
      </c>
      <c r="K40" s="83">
        <f t="shared" si="6"/>
        <v>6448.733780760626</v>
      </c>
      <c r="L40" s="83">
        <f t="shared" si="7"/>
        <v>106762.37037037036</v>
      </c>
      <c r="M40" s="84">
        <v>105.14</v>
      </c>
    </row>
    <row r="41" spans="1:13" ht="13.5">
      <c r="A41" s="55"/>
      <c r="B41" s="90">
        <v>246</v>
      </c>
      <c r="C41" s="49" t="s">
        <v>84</v>
      </c>
      <c r="D41" s="67">
        <v>1150</v>
      </c>
      <c r="E41" s="68">
        <v>2229</v>
      </c>
      <c r="F41" s="68">
        <v>21447510</v>
      </c>
      <c r="G41" s="69">
        <v>106.17</v>
      </c>
      <c r="H41" s="70">
        <f t="shared" si="3"/>
        <v>467.479674796748</v>
      </c>
      <c r="I41" s="71">
        <f t="shared" si="4"/>
        <v>1.9382608695652175</v>
      </c>
      <c r="J41" s="68">
        <f t="shared" si="5"/>
        <v>18650.008695652174</v>
      </c>
      <c r="K41" s="68">
        <f t="shared" si="6"/>
        <v>9622.032301480485</v>
      </c>
      <c r="L41" s="68">
        <f t="shared" si="7"/>
        <v>87185</v>
      </c>
      <c r="M41" s="69">
        <v>107.89</v>
      </c>
    </row>
    <row r="42" spans="1:13" ht="13.5">
      <c r="A42" s="56" t="s">
        <v>115</v>
      </c>
      <c r="B42" s="91">
        <v>207</v>
      </c>
      <c r="C42" s="50" t="s">
        <v>86</v>
      </c>
      <c r="D42" s="72">
        <v>1715</v>
      </c>
      <c r="E42" s="73">
        <v>3191</v>
      </c>
      <c r="F42" s="73">
        <v>27886816</v>
      </c>
      <c r="G42" s="74">
        <v>108.97</v>
      </c>
      <c r="H42" s="75">
        <f t="shared" si="3"/>
        <v>828.5024154589372</v>
      </c>
      <c r="I42" s="76">
        <f t="shared" si="4"/>
        <v>1.8606413994169095</v>
      </c>
      <c r="J42" s="73">
        <f t="shared" si="5"/>
        <v>16260.534110787172</v>
      </c>
      <c r="K42" s="73">
        <f t="shared" si="6"/>
        <v>8739.209025383892</v>
      </c>
      <c r="L42" s="73">
        <f t="shared" si="7"/>
        <v>134718.91787439614</v>
      </c>
      <c r="M42" s="74">
        <v>114.76</v>
      </c>
    </row>
    <row r="43" spans="1:13" ht="13.5">
      <c r="A43" s="51" t="s">
        <v>49</v>
      </c>
      <c r="B43" s="92">
        <f>B41+B42</f>
        <v>453</v>
      </c>
      <c r="C43" s="52" t="s">
        <v>90</v>
      </c>
      <c r="D43" s="77">
        <v>2865</v>
      </c>
      <c r="E43" s="78">
        <v>5420</v>
      </c>
      <c r="F43" s="78">
        <v>49334326</v>
      </c>
      <c r="G43" s="79">
        <v>107.73</v>
      </c>
      <c r="H43" s="80">
        <f t="shared" si="3"/>
        <v>632.4503311258278</v>
      </c>
      <c r="I43" s="81">
        <f t="shared" si="4"/>
        <v>1.8917975567190226</v>
      </c>
      <c r="J43" s="78">
        <f t="shared" si="5"/>
        <v>17219.660034904013</v>
      </c>
      <c r="K43" s="78">
        <f t="shared" si="6"/>
        <v>9102.274169741697</v>
      </c>
      <c r="L43" s="78">
        <f t="shared" si="7"/>
        <v>108905.79690949227</v>
      </c>
      <c r="M43" s="79">
        <v>111.3</v>
      </c>
    </row>
    <row r="44" spans="1:13" ht="13.5">
      <c r="A44" s="53"/>
      <c r="B44" s="87">
        <v>366</v>
      </c>
      <c r="C44" s="45" t="s">
        <v>84</v>
      </c>
      <c r="D44" s="57">
        <v>3228</v>
      </c>
      <c r="E44" s="58">
        <v>7995</v>
      </c>
      <c r="F44" s="58">
        <v>108480174</v>
      </c>
      <c r="G44" s="59">
        <v>108.14</v>
      </c>
      <c r="H44" s="60">
        <f t="shared" si="3"/>
        <v>881.9672131147541</v>
      </c>
      <c r="I44" s="61">
        <f t="shared" si="4"/>
        <v>2.4767657992565058</v>
      </c>
      <c r="J44" s="58">
        <f t="shared" si="5"/>
        <v>33606.00185873606</v>
      </c>
      <c r="K44" s="58">
        <f t="shared" si="6"/>
        <v>13568.502063789869</v>
      </c>
      <c r="L44" s="58">
        <f t="shared" si="7"/>
        <v>296393.91803278687</v>
      </c>
      <c r="M44" s="59">
        <v>110.21</v>
      </c>
    </row>
    <row r="45" spans="1:13" ht="13.5">
      <c r="A45" s="54" t="s">
        <v>116</v>
      </c>
      <c r="B45" s="88">
        <v>318</v>
      </c>
      <c r="C45" s="46" t="s">
        <v>86</v>
      </c>
      <c r="D45" s="62">
        <v>4065</v>
      </c>
      <c r="E45" s="63">
        <v>9074</v>
      </c>
      <c r="F45" s="63">
        <v>90044002</v>
      </c>
      <c r="G45" s="64">
        <v>81.93</v>
      </c>
      <c r="H45" s="65">
        <f t="shared" si="3"/>
        <v>1278.301886792453</v>
      </c>
      <c r="I45" s="66">
        <f t="shared" si="4"/>
        <v>2.2322263222632226</v>
      </c>
      <c r="J45" s="63">
        <f t="shared" si="5"/>
        <v>22151.046002460025</v>
      </c>
      <c r="K45" s="63">
        <f t="shared" si="6"/>
        <v>9923.297553449416</v>
      </c>
      <c r="L45" s="63">
        <f t="shared" si="7"/>
        <v>283157.23899371066</v>
      </c>
      <c r="M45" s="64">
        <v>86.82</v>
      </c>
    </row>
    <row r="46" spans="1:13" ht="13.5">
      <c r="A46" s="47" t="s">
        <v>49</v>
      </c>
      <c r="B46" s="89">
        <f>B44+B45</f>
        <v>684</v>
      </c>
      <c r="C46" s="48" t="s">
        <v>90</v>
      </c>
      <c r="D46" s="82">
        <v>7293</v>
      </c>
      <c r="E46" s="83">
        <v>17069</v>
      </c>
      <c r="F46" s="83">
        <v>198524176</v>
      </c>
      <c r="G46" s="84">
        <v>94.44</v>
      </c>
      <c r="H46" s="85">
        <f t="shared" si="3"/>
        <v>1066.2280701754385</v>
      </c>
      <c r="I46" s="86">
        <f t="shared" si="4"/>
        <v>2.340463458110517</v>
      </c>
      <c r="J46" s="83">
        <f t="shared" si="5"/>
        <v>27221.195118606884</v>
      </c>
      <c r="K46" s="83">
        <f t="shared" si="6"/>
        <v>11630.685804675142</v>
      </c>
      <c r="L46" s="83">
        <f t="shared" si="7"/>
        <v>290240.02339181287</v>
      </c>
      <c r="M46" s="84">
        <v>98.03</v>
      </c>
    </row>
    <row r="47" spans="1:13" ht="13.5">
      <c r="A47" s="55"/>
      <c r="B47" s="90">
        <v>1309</v>
      </c>
      <c r="C47" s="49" t="s">
        <v>84</v>
      </c>
      <c r="D47" s="67">
        <v>28333</v>
      </c>
      <c r="E47" s="68">
        <v>67555</v>
      </c>
      <c r="F47" s="68">
        <v>882562266</v>
      </c>
      <c r="G47" s="69">
        <v>99.49</v>
      </c>
      <c r="H47" s="70">
        <f t="shared" si="3"/>
        <v>2164.4766997708175</v>
      </c>
      <c r="I47" s="71">
        <f t="shared" si="4"/>
        <v>2.3843221684961</v>
      </c>
      <c r="J47" s="68">
        <f t="shared" si="5"/>
        <v>31149.622913210744</v>
      </c>
      <c r="K47" s="68">
        <f t="shared" si="6"/>
        <v>13064.35150618015</v>
      </c>
      <c r="L47" s="68">
        <f t="shared" si="7"/>
        <v>674226.3300229183</v>
      </c>
      <c r="M47" s="69">
        <v>98.28</v>
      </c>
    </row>
    <row r="48" spans="1:13" ht="13.5">
      <c r="A48" s="56" t="s">
        <v>117</v>
      </c>
      <c r="B48" s="91">
        <v>1772</v>
      </c>
      <c r="C48" s="50" t="s">
        <v>86</v>
      </c>
      <c r="D48" s="72">
        <v>39073</v>
      </c>
      <c r="E48" s="73">
        <v>88723</v>
      </c>
      <c r="F48" s="73">
        <v>985786062</v>
      </c>
      <c r="G48" s="74">
        <v>103.97</v>
      </c>
      <c r="H48" s="75">
        <f t="shared" si="3"/>
        <v>2205.022573363431</v>
      </c>
      <c r="I48" s="76">
        <f t="shared" si="4"/>
        <v>2.270698436260333</v>
      </c>
      <c r="J48" s="73">
        <f t="shared" si="5"/>
        <v>25229.341540193996</v>
      </c>
      <c r="K48" s="73">
        <f t="shared" si="6"/>
        <v>11110.828781713873</v>
      </c>
      <c r="L48" s="73">
        <f t="shared" si="7"/>
        <v>556312.6760722348</v>
      </c>
      <c r="M48" s="74">
        <v>101.51</v>
      </c>
    </row>
    <row r="49" spans="1:13" ht="13.5">
      <c r="A49" s="51" t="s">
        <v>50</v>
      </c>
      <c r="B49" s="92">
        <f>B47+B48</f>
        <v>3081</v>
      </c>
      <c r="C49" s="52" t="s">
        <v>90</v>
      </c>
      <c r="D49" s="77">
        <v>67406</v>
      </c>
      <c r="E49" s="78">
        <v>156278</v>
      </c>
      <c r="F49" s="78">
        <v>1868348328</v>
      </c>
      <c r="G49" s="79">
        <v>101.81</v>
      </c>
      <c r="H49" s="80">
        <f t="shared" si="3"/>
        <v>2187.796170074651</v>
      </c>
      <c r="I49" s="81">
        <f t="shared" si="4"/>
        <v>2.3184582974809365</v>
      </c>
      <c r="J49" s="78">
        <f t="shared" si="5"/>
        <v>27717.83413939412</v>
      </c>
      <c r="K49" s="78">
        <f t="shared" si="6"/>
        <v>11955.286911785408</v>
      </c>
      <c r="L49" s="78">
        <f t="shared" si="7"/>
        <v>606409.7137293087</v>
      </c>
      <c r="M49" s="79">
        <v>99.92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8" sqref="N18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310896</v>
      </c>
      <c r="D3" s="96"/>
      <c r="E3" s="97" t="s">
        <v>78</v>
      </c>
      <c r="F3" s="116" t="s">
        <v>161</v>
      </c>
      <c r="G3" s="117"/>
      <c r="H3" s="97" t="s">
        <v>79</v>
      </c>
      <c r="I3" s="116" t="s">
        <v>74</v>
      </c>
      <c r="J3" s="117"/>
      <c r="K3" s="2"/>
      <c r="L3" s="2" t="s">
        <v>162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2085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2493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4578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1144</v>
      </c>
      <c r="E8" s="58">
        <v>23356</v>
      </c>
      <c r="F8" s="58">
        <v>624399394</v>
      </c>
      <c r="G8" s="59">
        <v>114.49</v>
      </c>
      <c r="H8" s="60">
        <f>IF(ISERROR((D8/B5)*100),0,(D8/B5)*100)</f>
        <v>54.86810551558753</v>
      </c>
      <c r="I8" s="61">
        <f aca="true" t="shared" si="0" ref="I8:I34">IF(ISERROR(E8/D8),0,E8/D8)</f>
        <v>20.416083916083917</v>
      </c>
      <c r="J8" s="58">
        <f aca="true" t="shared" si="1" ref="J8:J33">IF(ISERROR(F8/D8),0,F8/D8)</f>
        <v>545803.6660839161</v>
      </c>
      <c r="K8" s="58">
        <f aca="true" t="shared" si="2" ref="K8:K33">IF(ISERROR(F8/E8),0,F8/E8)</f>
        <v>26734.003853399554</v>
      </c>
      <c r="L8" s="58">
        <f>IF(ISERROR(F8/B5),0,F8/B5)</f>
        <v>299472.1314148681</v>
      </c>
      <c r="M8" s="59">
        <v>115.58</v>
      </c>
    </row>
    <row r="9" spans="1:13" ht="13.5">
      <c r="A9" s="15" t="s">
        <v>92</v>
      </c>
      <c r="B9" s="16"/>
      <c r="C9" s="17" t="s">
        <v>86</v>
      </c>
      <c r="D9" s="62">
        <v>1133</v>
      </c>
      <c r="E9" s="63">
        <v>22633</v>
      </c>
      <c r="F9" s="63">
        <v>572578768</v>
      </c>
      <c r="G9" s="64">
        <v>115.79</v>
      </c>
      <c r="H9" s="65">
        <f>IF(ISERROR((D9/B6)*100),0,(D9/B6)*100)</f>
        <v>45.44725230645808</v>
      </c>
      <c r="I9" s="66">
        <f t="shared" si="0"/>
        <v>19.976169461606354</v>
      </c>
      <c r="J9" s="63">
        <f t="shared" si="1"/>
        <v>505365.1968225949</v>
      </c>
      <c r="K9" s="63">
        <f t="shared" si="2"/>
        <v>25298.403570008395</v>
      </c>
      <c r="L9" s="63">
        <f>IF(ISERROR(F9/B6),0,F9/B6)</f>
        <v>229674.59606899318</v>
      </c>
      <c r="M9" s="64">
        <v>115.65</v>
      </c>
    </row>
    <row r="10" spans="1:13" ht="13.5">
      <c r="A10" s="15"/>
      <c r="B10" s="18" t="s">
        <v>93</v>
      </c>
      <c r="C10" s="19" t="s">
        <v>90</v>
      </c>
      <c r="D10" s="62">
        <v>2277</v>
      </c>
      <c r="E10" s="63">
        <v>45989</v>
      </c>
      <c r="F10" s="63">
        <v>1196978162</v>
      </c>
      <c r="G10" s="64">
        <v>115.11</v>
      </c>
      <c r="H10" s="65">
        <f>IF(ISERROR((D10/B7)*100),0,(D10/B7)*100)</f>
        <v>49.737876802096984</v>
      </c>
      <c r="I10" s="66">
        <f t="shared" si="0"/>
        <v>20.197189284145807</v>
      </c>
      <c r="J10" s="63">
        <f t="shared" si="1"/>
        <v>525682.1089152393</v>
      </c>
      <c r="K10" s="63">
        <f t="shared" si="2"/>
        <v>26027.488355911195</v>
      </c>
      <c r="L10" s="63">
        <f>IF(ISERROR(F10/B7),0,F10/B7)</f>
        <v>261463.11970292704</v>
      </c>
      <c r="M10" s="64">
        <v>115.51</v>
      </c>
    </row>
    <row r="11" spans="1:13" ht="13.5">
      <c r="A11" s="15"/>
      <c r="B11" s="16" t="s">
        <v>91</v>
      </c>
      <c r="C11" s="20" t="s">
        <v>84</v>
      </c>
      <c r="D11" s="57">
        <v>20918</v>
      </c>
      <c r="E11" s="58">
        <v>40800</v>
      </c>
      <c r="F11" s="58">
        <v>304954610</v>
      </c>
      <c r="G11" s="59">
        <v>99.21</v>
      </c>
      <c r="H11" s="60">
        <f>IF(ISERROR((D11/B5)*100),0,(D11/B5)*100)</f>
        <v>1003.2613908872902</v>
      </c>
      <c r="I11" s="61">
        <f t="shared" si="0"/>
        <v>1.950473276603882</v>
      </c>
      <c r="J11" s="58">
        <f t="shared" si="1"/>
        <v>14578.573955445072</v>
      </c>
      <c r="K11" s="58">
        <f t="shared" si="2"/>
        <v>7474.377696078432</v>
      </c>
      <c r="L11" s="58">
        <f>IF(ISERROR(F11/B5),0,F11/B5)</f>
        <v>146261.20383693045</v>
      </c>
      <c r="M11" s="59">
        <v>100.16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28047</v>
      </c>
      <c r="E12" s="63">
        <v>52634</v>
      </c>
      <c r="F12" s="63">
        <v>378955940</v>
      </c>
      <c r="G12" s="64">
        <v>100.32</v>
      </c>
      <c r="H12" s="65">
        <f>IF(ISERROR((D12/B6)*100),0,(D12/B6)*100)</f>
        <v>1125.0300842358604</v>
      </c>
      <c r="I12" s="66">
        <f t="shared" si="0"/>
        <v>1.8766356473063073</v>
      </c>
      <c r="J12" s="63">
        <f t="shared" si="1"/>
        <v>13511.460762291867</v>
      </c>
      <c r="K12" s="63">
        <f t="shared" si="2"/>
        <v>7199.831667743284</v>
      </c>
      <c r="L12" s="63">
        <f>IF(ISERROR(F12/B6),0,F12/B6)</f>
        <v>152007.99839550743</v>
      </c>
      <c r="M12" s="64">
        <v>100.2</v>
      </c>
    </row>
    <row r="13" spans="1:13" ht="13.5">
      <c r="A13" s="15"/>
      <c r="B13" s="18" t="s">
        <v>94</v>
      </c>
      <c r="C13" s="19" t="s">
        <v>90</v>
      </c>
      <c r="D13" s="62">
        <v>48965</v>
      </c>
      <c r="E13" s="63">
        <v>93434</v>
      </c>
      <c r="F13" s="63">
        <v>683910550</v>
      </c>
      <c r="G13" s="64">
        <v>99.82</v>
      </c>
      <c r="H13" s="65">
        <f>IF(ISERROR((D13/B7)*100),0,(D13/B7)*100)</f>
        <v>1069.571865443425</v>
      </c>
      <c r="I13" s="66">
        <f t="shared" si="0"/>
        <v>1.9081793117532933</v>
      </c>
      <c r="J13" s="63">
        <f t="shared" si="1"/>
        <v>13967.334831001735</v>
      </c>
      <c r="K13" s="63">
        <f t="shared" si="2"/>
        <v>7319.71819680202</v>
      </c>
      <c r="L13" s="63">
        <f>IF(ISERROR(F13/B7),0,F13/B7)</f>
        <v>149390.68370467453</v>
      </c>
      <c r="M13" s="64">
        <v>100.17</v>
      </c>
    </row>
    <row r="14" spans="1:13" ht="13.5">
      <c r="A14" s="21"/>
      <c r="B14" s="22" t="s">
        <v>91</v>
      </c>
      <c r="C14" s="23" t="s">
        <v>84</v>
      </c>
      <c r="D14" s="67">
        <v>1</v>
      </c>
      <c r="E14" s="68">
        <v>1</v>
      </c>
      <c r="F14" s="68">
        <v>38810</v>
      </c>
      <c r="G14" s="69">
        <v>7.94</v>
      </c>
      <c r="H14" s="70">
        <f>IF(ISERROR((D14/B5)*100),0,(D14/B5)*100)</f>
        <v>0.047961630695443645</v>
      </c>
      <c r="I14" s="71">
        <f t="shared" si="0"/>
        <v>1</v>
      </c>
      <c r="J14" s="68">
        <f t="shared" si="1"/>
        <v>38810</v>
      </c>
      <c r="K14" s="68">
        <f t="shared" si="2"/>
        <v>38810</v>
      </c>
      <c r="L14" s="68">
        <f>IF(ISERROR(F14/B5),0,F14/B5)</f>
        <v>18.61390887290168</v>
      </c>
      <c r="M14" s="69">
        <v>8.01</v>
      </c>
    </row>
    <row r="15" spans="1:13" ht="13.5">
      <c r="A15" s="22" t="s">
        <v>95</v>
      </c>
      <c r="B15" s="22"/>
      <c r="C15" s="24" t="s">
        <v>86</v>
      </c>
      <c r="D15" s="72">
        <v>7</v>
      </c>
      <c r="E15" s="73">
        <v>110</v>
      </c>
      <c r="F15" s="73">
        <v>4664242</v>
      </c>
      <c r="G15" s="74">
        <v>1048.11</v>
      </c>
      <c r="H15" s="75">
        <f>IF(ISERROR((D15/B6)*100),0,(D15/B6)*100)</f>
        <v>0.2807862013638187</v>
      </c>
      <c r="I15" s="76">
        <f t="shared" si="0"/>
        <v>15.714285714285714</v>
      </c>
      <c r="J15" s="73">
        <f t="shared" si="1"/>
        <v>666320.2857142857</v>
      </c>
      <c r="K15" s="73">
        <f t="shared" si="2"/>
        <v>42402.2</v>
      </c>
      <c r="L15" s="73">
        <f>IF(ISERROR(F15/B6),0,F15/B6)</f>
        <v>1870.9354191736863</v>
      </c>
      <c r="M15" s="74">
        <v>1046.85</v>
      </c>
    </row>
    <row r="16" spans="1:13" ht="13.5">
      <c r="A16" s="22"/>
      <c r="B16" s="25" t="s">
        <v>93</v>
      </c>
      <c r="C16" s="26" t="s">
        <v>90</v>
      </c>
      <c r="D16" s="72">
        <v>8</v>
      </c>
      <c r="E16" s="73">
        <v>111</v>
      </c>
      <c r="F16" s="73">
        <v>4703052</v>
      </c>
      <c r="G16" s="74">
        <v>503.58</v>
      </c>
      <c r="H16" s="75">
        <f>IF(ISERROR((D16/B7)*100),0,(D16/B7)*100)</f>
        <v>0.17474879860200962</v>
      </c>
      <c r="I16" s="76">
        <f t="shared" si="0"/>
        <v>13.875</v>
      </c>
      <c r="J16" s="73">
        <f t="shared" si="1"/>
        <v>587881.5</v>
      </c>
      <c r="K16" s="73">
        <f t="shared" si="2"/>
        <v>42369.83783783784</v>
      </c>
      <c r="L16" s="73">
        <f>IF(ISERROR(F16/B7),0,F16/B7)</f>
        <v>1027.315858453473</v>
      </c>
      <c r="M16" s="74">
        <v>505.34</v>
      </c>
    </row>
    <row r="17" spans="1:13" ht="13.5">
      <c r="A17" s="22"/>
      <c r="B17" s="22" t="s">
        <v>91</v>
      </c>
      <c r="C17" s="23" t="s">
        <v>84</v>
      </c>
      <c r="D17" s="67">
        <v>3092</v>
      </c>
      <c r="E17" s="68">
        <v>7823</v>
      </c>
      <c r="F17" s="68">
        <v>48091600</v>
      </c>
      <c r="G17" s="69">
        <v>96.87</v>
      </c>
      <c r="H17" s="70">
        <f>IF(ISERROR((D17/B5)*100),0,(D17/B5)*100)</f>
        <v>148.29736211031175</v>
      </c>
      <c r="I17" s="71">
        <f t="shared" si="0"/>
        <v>2.5300776196636483</v>
      </c>
      <c r="J17" s="68">
        <f t="shared" si="1"/>
        <v>15553.557567917205</v>
      </c>
      <c r="K17" s="68">
        <f t="shared" si="2"/>
        <v>6147.462610251821</v>
      </c>
      <c r="L17" s="68">
        <f>IF(ISERROR(F17/B5),0,F17/B5)</f>
        <v>23065.515587529975</v>
      </c>
      <c r="M17" s="69">
        <v>97.8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3868</v>
      </c>
      <c r="E18" s="73">
        <v>9701</v>
      </c>
      <c r="F18" s="73">
        <v>65088830</v>
      </c>
      <c r="G18" s="74">
        <v>100.16</v>
      </c>
      <c r="H18" s="75">
        <f>IF(ISERROR((D18/B6)*100),0,(D18/B6)*100)</f>
        <v>155.1544324107501</v>
      </c>
      <c r="I18" s="76">
        <f t="shared" si="0"/>
        <v>2.5080144777662876</v>
      </c>
      <c r="J18" s="73">
        <f t="shared" si="1"/>
        <v>16827.515511892452</v>
      </c>
      <c r="K18" s="73">
        <f t="shared" si="2"/>
        <v>6709.496959076384</v>
      </c>
      <c r="L18" s="73">
        <f>IF(ISERROR(F18/B6),0,F18/B6)</f>
        <v>26108.636181307662</v>
      </c>
      <c r="M18" s="74">
        <v>100.04</v>
      </c>
    </row>
    <row r="19" spans="1:13" ht="13.5">
      <c r="A19" s="22"/>
      <c r="B19" s="22" t="s">
        <v>94</v>
      </c>
      <c r="C19" s="26" t="s">
        <v>90</v>
      </c>
      <c r="D19" s="72">
        <v>6960</v>
      </c>
      <c r="E19" s="73">
        <v>17524</v>
      </c>
      <c r="F19" s="73">
        <v>113180430</v>
      </c>
      <c r="G19" s="74">
        <v>98.74</v>
      </c>
      <c r="H19" s="75">
        <f>IF(ISERROR((D19/B7)*100),0,(D19/B7)*100)</f>
        <v>152.03145478374836</v>
      </c>
      <c r="I19" s="76">
        <f t="shared" si="0"/>
        <v>2.517816091954023</v>
      </c>
      <c r="J19" s="73">
        <f t="shared" si="1"/>
        <v>16261.556034482759</v>
      </c>
      <c r="K19" s="73">
        <f t="shared" si="2"/>
        <v>6458.59564026478</v>
      </c>
      <c r="L19" s="73">
        <f>IF(ISERROR(F19/B7),0,F19/B7)</f>
        <v>24722.68020969856</v>
      </c>
      <c r="M19" s="74">
        <v>99.08</v>
      </c>
    </row>
    <row r="20" spans="1:13" ht="13.5">
      <c r="A20" s="12"/>
      <c r="B20" s="27"/>
      <c r="C20" s="20" t="s">
        <v>84</v>
      </c>
      <c r="D20" s="57">
        <v>13934</v>
      </c>
      <c r="E20" s="58">
        <v>21941</v>
      </c>
      <c r="F20" s="58">
        <v>193430770</v>
      </c>
      <c r="G20" s="59">
        <v>108.61</v>
      </c>
      <c r="H20" s="60">
        <f>IF(ISERROR((D20/B5)*100),0,(D20/B5)*100)</f>
        <v>668.2973621103118</v>
      </c>
      <c r="I20" s="61">
        <f t="shared" si="0"/>
        <v>1.5746375771494188</v>
      </c>
      <c r="J20" s="58">
        <f t="shared" si="1"/>
        <v>13881.926941294674</v>
      </c>
      <c r="K20" s="58">
        <f t="shared" si="2"/>
        <v>8815.950503623353</v>
      </c>
      <c r="L20" s="58">
        <f>IF(ISERROR(F20/B5),0,F20/B5)</f>
        <v>92772.551558753</v>
      </c>
      <c r="M20" s="59">
        <v>109.65</v>
      </c>
    </row>
    <row r="21" spans="1:13" ht="13.5">
      <c r="A21" s="28" t="s">
        <v>96</v>
      </c>
      <c r="B21" s="29"/>
      <c r="C21" s="17" t="s">
        <v>86</v>
      </c>
      <c r="D21" s="62">
        <v>18013</v>
      </c>
      <c r="E21" s="63">
        <v>28357</v>
      </c>
      <c r="F21" s="63">
        <v>218473130</v>
      </c>
      <c r="G21" s="64">
        <v>104.53</v>
      </c>
      <c r="H21" s="65">
        <f>IF(ISERROR((D21/B6)*100),0,(D21/B6)*100)</f>
        <v>722.5431207380666</v>
      </c>
      <c r="I21" s="66">
        <f t="shared" si="0"/>
        <v>1.5742519291622716</v>
      </c>
      <c r="J21" s="63">
        <f t="shared" si="1"/>
        <v>12128.636540276468</v>
      </c>
      <c r="K21" s="63">
        <f t="shared" si="2"/>
        <v>7704.380928871178</v>
      </c>
      <c r="L21" s="63">
        <f>IF(ISERROR(F21/B6),0,F21/B6)</f>
        <v>87634.62896109106</v>
      </c>
      <c r="M21" s="64">
        <v>104.4</v>
      </c>
    </row>
    <row r="22" spans="1:13" ht="13.5">
      <c r="A22" s="30"/>
      <c r="B22" s="31"/>
      <c r="C22" s="19" t="s">
        <v>90</v>
      </c>
      <c r="D22" s="62">
        <v>31947</v>
      </c>
      <c r="E22" s="63">
        <v>50298</v>
      </c>
      <c r="F22" s="63">
        <v>411903900</v>
      </c>
      <c r="G22" s="64">
        <v>106.41</v>
      </c>
      <c r="H22" s="65">
        <f>IF(ISERROR((D22/B7)*100),0,(D22/B7)*100)</f>
        <v>697.8374836173001</v>
      </c>
      <c r="I22" s="66">
        <f t="shared" si="0"/>
        <v>1.574420133345854</v>
      </c>
      <c r="J22" s="63">
        <f t="shared" si="1"/>
        <v>12893.351488402666</v>
      </c>
      <c r="K22" s="63">
        <f t="shared" si="2"/>
        <v>8189.2699510914945</v>
      </c>
      <c r="L22" s="63">
        <f>IF(ISERROR(F22/B7),0,F22/B7)</f>
        <v>89974.63958060289</v>
      </c>
      <c r="M22" s="64">
        <v>106.78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11</v>
      </c>
      <c r="E29" s="58">
        <v>127</v>
      </c>
      <c r="F29" s="58">
        <v>1135050</v>
      </c>
      <c r="G29" s="59">
        <v>234.44</v>
      </c>
      <c r="H29" s="60">
        <f>IF(ISERROR((D29/B5)*100),0,(D29/B5)*100)</f>
        <v>0.5275779376498801</v>
      </c>
      <c r="I29" s="61">
        <f t="shared" si="0"/>
        <v>11.545454545454545</v>
      </c>
      <c r="J29" s="58">
        <f t="shared" si="1"/>
        <v>103186.36363636363</v>
      </c>
      <c r="K29" s="58">
        <f t="shared" si="2"/>
        <v>8937.401574803149</v>
      </c>
      <c r="L29" s="58">
        <f>IF(ISERROR(F29/B5),0,F29/B5)</f>
        <v>544.3884892086331</v>
      </c>
      <c r="M29" s="59">
        <v>236.69</v>
      </c>
    </row>
    <row r="30" spans="1:13" ht="13.5">
      <c r="A30" s="28" t="s">
        <v>103</v>
      </c>
      <c r="B30" s="29"/>
      <c r="C30" s="17" t="s">
        <v>86</v>
      </c>
      <c r="D30" s="62">
        <v>41</v>
      </c>
      <c r="E30" s="63">
        <v>343</v>
      </c>
      <c r="F30" s="63">
        <v>3080550</v>
      </c>
      <c r="G30" s="64">
        <v>113.16</v>
      </c>
      <c r="H30" s="65">
        <f>IF(ISERROR((D30/B6)*100),0,(D30/B6)*100)</f>
        <v>1.6446048937023665</v>
      </c>
      <c r="I30" s="66">
        <f t="shared" si="0"/>
        <v>8.365853658536585</v>
      </c>
      <c r="J30" s="63">
        <f t="shared" si="1"/>
        <v>75135.36585365854</v>
      </c>
      <c r="K30" s="63">
        <f t="shared" si="2"/>
        <v>8981.195335276969</v>
      </c>
      <c r="L30" s="63">
        <f>IF(ISERROR(F30/B6),0,F30/B6)</f>
        <v>1235.6799037304452</v>
      </c>
      <c r="M30" s="64">
        <v>113.02</v>
      </c>
    </row>
    <row r="31" spans="1:13" ht="13.5">
      <c r="A31" s="15"/>
      <c r="B31" s="34"/>
      <c r="C31" s="19" t="s">
        <v>90</v>
      </c>
      <c r="D31" s="62">
        <v>52</v>
      </c>
      <c r="E31" s="63">
        <v>470</v>
      </c>
      <c r="F31" s="63">
        <v>4215600</v>
      </c>
      <c r="G31" s="64">
        <v>131.47</v>
      </c>
      <c r="H31" s="65">
        <f>IF(ISERROR((D31/B7)*100),0,(D31/B7)*100)</f>
        <v>1.1358671909130624</v>
      </c>
      <c r="I31" s="66">
        <f t="shared" si="0"/>
        <v>9.038461538461538</v>
      </c>
      <c r="J31" s="63">
        <f t="shared" si="1"/>
        <v>81069.23076923077</v>
      </c>
      <c r="K31" s="63">
        <f t="shared" si="2"/>
        <v>8969.36170212766</v>
      </c>
      <c r="L31" s="63">
        <f>IF(ISERROR(F31/B7),0,F31/B7)</f>
        <v>920.8387942332896</v>
      </c>
      <c r="M31" s="64">
        <v>131.93</v>
      </c>
    </row>
    <row r="32" spans="1:13" ht="13.5">
      <c r="A32" s="35"/>
      <c r="B32" s="36"/>
      <c r="C32" s="37" t="s">
        <v>84</v>
      </c>
      <c r="D32" s="67">
        <v>39100</v>
      </c>
      <c r="E32" s="68">
        <v>94048</v>
      </c>
      <c r="F32" s="68">
        <v>1172050234</v>
      </c>
      <c r="G32" s="69">
        <v>108.37</v>
      </c>
      <c r="H32" s="70">
        <f>IF(ISERROR((D32/B5)*100),0,(D32/B5)*100)</f>
        <v>1875.2997601918466</v>
      </c>
      <c r="I32" s="71">
        <f t="shared" si="0"/>
        <v>2.4053196930946292</v>
      </c>
      <c r="J32" s="68">
        <f t="shared" si="1"/>
        <v>29975.709309462916</v>
      </c>
      <c r="K32" s="68">
        <f t="shared" si="2"/>
        <v>12462.255805546105</v>
      </c>
      <c r="L32" s="68">
        <f>IF(ISERROR(F32/B5),0,F32/B5)</f>
        <v>562134.4047961631</v>
      </c>
      <c r="M32" s="69">
        <v>109.41</v>
      </c>
    </row>
    <row r="33" spans="1:13" ht="13.5">
      <c r="A33" s="38" t="s">
        <v>90</v>
      </c>
      <c r="B33" s="39"/>
      <c r="C33" s="24" t="s">
        <v>86</v>
      </c>
      <c r="D33" s="72">
        <v>51109</v>
      </c>
      <c r="E33" s="73">
        <v>113778</v>
      </c>
      <c r="F33" s="73">
        <v>1242841460</v>
      </c>
      <c r="G33" s="74">
        <v>108.13</v>
      </c>
      <c r="H33" s="75">
        <f>IF(ISERROR((D33/B6)*100),0,(D33/B6)*100)</f>
        <v>2050.1002807862014</v>
      </c>
      <c r="I33" s="76">
        <f t="shared" si="0"/>
        <v>2.2261832553953314</v>
      </c>
      <c r="J33" s="73">
        <f t="shared" si="1"/>
        <v>24317.467764972902</v>
      </c>
      <c r="K33" s="73">
        <f t="shared" si="2"/>
        <v>10923.389934785284</v>
      </c>
      <c r="L33" s="73">
        <f>IF(ISERROR(F33/B6),0,F33/B6)</f>
        <v>498532.47492980346</v>
      </c>
      <c r="M33" s="74">
        <v>108</v>
      </c>
    </row>
    <row r="34" spans="1:13" ht="13.5">
      <c r="A34" s="40"/>
      <c r="B34" s="41"/>
      <c r="C34" s="26" t="s">
        <v>90</v>
      </c>
      <c r="D34" s="77">
        <v>90209</v>
      </c>
      <c r="E34" s="78">
        <v>207826</v>
      </c>
      <c r="F34" s="78">
        <v>2414891694</v>
      </c>
      <c r="G34" s="79">
        <v>108.25</v>
      </c>
      <c r="H34" s="80">
        <f>IF(ISERROR((D34/B7)*100),0,(D34/B7)*100)</f>
        <v>1970.4892966360856</v>
      </c>
      <c r="I34" s="81">
        <f t="shared" si="0"/>
        <v>2.3038277777161924</v>
      </c>
      <c r="J34" s="78">
        <f>IF(ISERROR(F34/D34),0,F34/D34)</f>
        <v>26769.964127747786</v>
      </c>
      <c r="K34" s="78">
        <f>IF(ISERROR(F34/E34),0,F34/E34)</f>
        <v>11619.776611203602</v>
      </c>
      <c r="L34" s="78">
        <f>IF(ISERROR(F34/B7),0,F34/B7)</f>
        <v>527499.2778505898</v>
      </c>
      <c r="M34" s="79">
        <v>108.63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139</v>
      </c>
      <c r="C38" s="45" t="s">
        <v>84</v>
      </c>
      <c r="D38" s="57">
        <v>1347</v>
      </c>
      <c r="E38" s="58">
        <v>2287</v>
      </c>
      <c r="F38" s="58">
        <v>21246640</v>
      </c>
      <c r="G38" s="59">
        <v>161.21</v>
      </c>
      <c r="H38" s="60">
        <f aca="true" t="shared" si="3" ref="H38:H49">IF(ISERROR((D38/B38)*100),0,(D38/B38)*100)</f>
        <v>969.0647482014388</v>
      </c>
      <c r="I38" s="61">
        <f aca="true" t="shared" si="4" ref="I38:I49">IF(ISERROR(E38/D38),0,E38/D38)</f>
        <v>1.6978470675575352</v>
      </c>
      <c r="J38" s="58">
        <f aca="true" t="shared" si="5" ref="J38:J49">IF(ISERROR(F38/D38),0,F38/D38)</f>
        <v>15773.303637713438</v>
      </c>
      <c r="K38" s="58">
        <f aca="true" t="shared" si="6" ref="K38:K49">IF(ISERROR(F38/E38),0,F38/E38)</f>
        <v>9290.179274158287</v>
      </c>
      <c r="L38" s="58">
        <f aca="true" t="shared" si="7" ref="L38:L49">IF(ISERROR(F38/B38),0,F38/B38)</f>
        <v>152853.5251798561</v>
      </c>
      <c r="M38" s="59">
        <v>180.93</v>
      </c>
    </row>
    <row r="39" spans="1:13" ht="13.5">
      <c r="A39" s="54" t="s">
        <v>114</v>
      </c>
      <c r="B39" s="88">
        <v>146</v>
      </c>
      <c r="C39" s="46" t="s">
        <v>86</v>
      </c>
      <c r="D39" s="62">
        <v>1295</v>
      </c>
      <c r="E39" s="63">
        <v>2030</v>
      </c>
      <c r="F39" s="63">
        <v>11140164</v>
      </c>
      <c r="G39" s="64">
        <v>82.69</v>
      </c>
      <c r="H39" s="65">
        <f t="shared" si="3"/>
        <v>886.986301369863</v>
      </c>
      <c r="I39" s="66">
        <f t="shared" si="4"/>
        <v>1.5675675675675675</v>
      </c>
      <c r="J39" s="63">
        <f t="shared" si="5"/>
        <v>8602.443243243244</v>
      </c>
      <c r="K39" s="63">
        <f t="shared" si="6"/>
        <v>5487.76551724138</v>
      </c>
      <c r="L39" s="63">
        <f t="shared" si="7"/>
        <v>76302.49315068492</v>
      </c>
      <c r="M39" s="64">
        <v>91.75</v>
      </c>
    </row>
    <row r="40" spans="1:13" ht="13.5">
      <c r="A40" s="47" t="s">
        <v>49</v>
      </c>
      <c r="B40" s="89">
        <f>B38+B39</f>
        <v>285</v>
      </c>
      <c r="C40" s="48" t="s">
        <v>90</v>
      </c>
      <c r="D40" s="82">
        <v>2642</v>
      </c>
      <c r="E40" s="83">
        <v>4317</v>
      </c>
      <c r="F40" s="83">
        <v>32386804</v>
      </c>
      <c r="G40" s="84">
        <v>121.52</v>
      </c>
      <c r="H40" s="85">
        <f t="shared" si="3"/>
        <v>927.0175438596491</v>
      </c>
      <c r="I40" s="86">
        <f t="shared" si="4"/>
        <v>1.633989401968206</v>
      </c>
      <c r="J40" s="83">
        <f t="shared" si="5"/>
        <v>12258.442089326269</v>
      </c>
      <c r="K40" s="83">
        <f t="shared" si="6"/>
        <v>7502.155200370627</v>
      </c>
      <c r="L40" s="83">
        <f t="shared" si="7"/>
        <v>113637.90877192983</v>
      </c>
      <c r="M40" s="84">
        <v>136.07</v>
      </c>
    </row>
    <row r="41" spans="1:13" ht="13.5">
      <c r="A41" s="55"/>
      <c r="B41" s="90">
        <v>216</v>
      </c>
      <c r="C41" s="49" t="s">
        <v>84</v>
      </c>
      <c r="D41" s="67">
        <v>1285</v>
      </c>
      <c r="E41" s="68">
        <v>2676</v>
      </c>
      <c r="F41" s="68">
        <v>23018276</v>
      </c>
      <c r="G41" s="69">
        <v>77.71</v>
      </c>
      <c r="H41" s="70">
        <f t="shared" si="3"/>
        <v>594.9074074074074</v>
      </c>
      <c r="I41" s="71">
        <f t="shared" si="4"/>
        <v>2.082490272373541</v>
      </c>
      <c r="J41" s="68">
        <f t="shared" si="5"/>
        <v>17913.05525291829</v>
      </c>
      <c r="K41" s="68">
        <f t="shared" si="6"/>
        <v>8601.747384155457</v>
      </c>
      <c r="L41" s="68">
        <f t="shared" si="7"/>
        <v>106566.0925925926</v>
      </c>
      <c r="M41" s="69">
        <v>84.91</v>
      </c>
    </row>
    <row r="42" spans="1:13" ht="13.5">
      <c r="A42" s="56" t="s">
        <v>115</v>
      </c>
      <c r="B42" s="91">
        <v>189</v>
      </c>
      <c r="C42" s="50" t="s">
        <v>86</v>
      </c>
      <c r="D42" s="72">
        <v>1559</v>
      </c>
      <c r="E42" s="73">
        <v>2805</v>
      </c>
      <c r="F42" s="73">
        <v>23624702</v>
      </c>
      <c r="G42" s="74">
        <v>124.19</v>
      </c>
      <c r="H42" s="75">
        <f t="shared" si="3"/>
        <v>824.8677248677249</v>
      </c>
      <c r="I42" s="76">
        <f t="shared" si="4"/>
        <v>1.799230275817832</v>
      </c>
      <c r="J42" s="73">
        <f t="shared" si="5"/>
        <v>15153.753688261706</v>
      </c>
      <c r="K42" s="73">
        <f t="shared" si="6"/>
        <v>8422.353654188948</v>
      </c>
      <c r="L42" s="73">
        <f t="shared" si="7"/>
        <v>124998.42328042327</v>
      </c>
      <c r="M42" s="74">
        <v>134.05</v>
      </c>
    </row>
    <row r="43" spans="1:13" ht="13.5">
      <c r="A43" s="51" t="s">
        <v>49</v>
      </c>
      <c r="B43" s="92">
        <f>B41+B42</f>
        <v>405</v>
      </c>
      <c r="C43" s="52" t="s">
        <v>90</v>
      </c>
      <c r="D43" s="77">
        <v>2844</v>
      </c>
      <c r="E43" s="78">
        <v>5481</v>
      </c>
      <c r="F43" s="78">
        <v>46642978</v>
      </c>
      <c r="G43" s="79">
        <v>95.89</v>
      </c>
      <c r="H43" s="80">
        <f t="shared" si="3"/>
        <v>702.2222222222222</v>
      </c>
      <c r="I43" s="81">
        <f t="shared" si="4"/>
        <v>1.9272151898734178</v>
      </c>
      <c r="J43" s="78">
        <f t="shared" si="5"/>
        <v>16400.48452883263</v>
      </c>
      <c r="K43" s="78">
        <f t="shared" si="6"/>
        <v>8509.939427111842</v>
      </c>
      <c r="L43" s="78">
        <f t="shared" si="7"/>
        <v>115167.84691358024</v>
      </c>
      <c r="M43" s="79">
        <v>103.92</v>
      </c>
    </row>
    <row r="44" spans="1:13" ht="13.5">
      <c r="A44" s="53"/>
      <c r="B44" s="87">
        <v>388</v>
      </c>
      <c r="C44" s="45" t="s">
        <v>84</v>
      </c>
      <c r="D44" s="57">
        <v>4099</v>
      </c>
      <c r="E44" s="58">
        <v>10951</v>
      </c>
      <c r="F44" s="58">
        <v>130387408</v>
      </c>
      <c r="G44" s="59">
        <v>99.52</v>
      </c>
      <c r="H44" s="60">
        <f t="shared" si="3"/>
        <v>1056.4432989690722</v>
      </c>
      <c r="I44" s="61">
        <f t="shared" si="4"/>
        <v>2.67162722615272</v>
      </c>
      <c r="J44" s="58">
        <f t="shared" si="5"/>
        <v>31809.56525981947</v>
      </c>
      <c r="K44" s="58">
        <f t="shared" si="6"/>
        <v>11906.438498767237</v>
      </c>
      <c r="L44" s="58">
        <f t="shared" si="7"/>
        <v>336050.0206185567</v>
      </c>
      <c r="M44" s="59">
        <v>103.11</v>
      </c>
    </row>
    <row r="45" spans="1:13" ht="13.5">
      <c r="A45" s="54" t="s">
        <v>116</v>
      </c>
      <c r="B45" s="88">
        <v>367</v>
      </c>
      <c r="C45" s="46" t="s">
        <v>86</v>
      </c>
      <c r="D45" s="62">
        <v>5055</v>
      </c>
      <c r="E45" s="63">
        <v>10088</v>
      </c>
      <c r="F45" s="63">
        <v>87341938</v>
      </c>
      <c r="G45" s="64">
        <v>80.25</v>
      </c>
      <c r="H45" s="65">
        <f t="shared" si="3"/>
        <v>1377.384196185286</v>
      </c>
      <c r="I45" s="66">
        <f t="shared" si="4"/>
        <v>1.9956478733926806</v>
      </c>
      <c r="J45" s="63">
        <f t="shared" si="5"/>
        <v>17278.326013847676</v>
      </c>
      <c r="K45" s="63">
        <f t="shared" si="6"/>
        <v>8658.003370340999</v>
      </c>
      <c r="L45" s="63">
        <f t="shared" si="7"/>
        <v>237988.93188010898</v>
      </c>
      <c r="M45" s="64">
        <v>82</v>
      </c>
    </row>
    <row r="46" spans="1:13" ht="13.5">
      <c r="A46" s="47" t="s">
        <v>49</v>
      </c>
      <c r="B46" s="89">
        <f>B44+B45</f>
        <v>755</v>
      </c>
      <c r="C46" s="48" t="s">
        <v>90</v>
      </c>
      <c r="D46" s="82">
        <v>9154</v>
      </c>
      <c r="E46" s="83">
        <v>21039</v>
      </c>
      <c r="F46" s="83">
        <v>217729346</v>
      </c>
      <c r="G46" s="84">
        <v>90.78</v>
      </c>
      <c r="H46" s="85">
        <f t="shared" si="3"/>
        <v>1212.450331125828</v>
      </c>
      <c r="I46" s="86">
        <f t="shared" si="4"/>
        <v>2.2983395237054838</v>
      </c>
      <c r="J46" s="83">
        <f t="shared" si="5"/>
        <v>23785.159056150318</v>
      </c>
      <c r="K46" s="83">
        <f t="shared" si="6"/>
        <v>10348.844812015781</v>
      </c>
      <c r="L46" s="83">
        <f t="shared" si="7"/>
        <v>288383.2397350993</v>
      </c>
      <c r="M46" s="84">
        <v>93.42</v>
      </c>
    </row>
    <row r="47" spans="1:13" ht="13.5">
      <c r="A47" s="55"/>
      <c r="B47" s="90">
        <v>1342</v>
      </c>
      <c r="C47" s="49" t="s">
        <v>84</v>
      </c>
      <c r="D47" s="67">
        <v>32362</v>
      </c>
      <c r="E47" s="68">
        <v>78078</v>
      </c>
      <c r="F47" s="68">
        <v>996522464</v>
      </c>
      <c r="G47" s="69">
        <v>110.05</v>
      </c>
      <c r="H47" s="70">
        <f t="shared" si="3"/>
        <v>2411.4754098360654</v>
      </c>
      <c r="I47" s="71">
        <f t="shared" si="4"/>
        <v>2.4126444595513257</v>
      </c>
      <c r="J47" s="68">
        <f t="shared" si="5"/>
        <v>30792.98139793585</v>
      </c>
      <c r="K47" s="68">
        <f t="shared" si="6"/>
        <v>12763.165859781244</v>
      </c>
      <c r="L47" s="68">
        <f t="shared" si="7"/>
        <v>742565.174366617</v>
      </c>
      <c r="M47" s="69">
        <v>107.42</v>
      </c>
    </row>
    <row r="48" spans="1:13" ht="13.5">
      <c r="A48" s="56" t="s">
        <v>117</v>
      </c>
      <c r="B48" s="91">
        <v>1791</v>
      </c>
      <c r="C48" s="50" t="s">
        <v>86</v>
      </c>
      <c r="D48" s="72">
        <v>43191</v>
      </c>
      <c r="E48" s="73">
        <v>98843</v>
      </c>
      <c r="F48" s="73">
        <v>1120675976</v>
      </c>
      <c r="G48" s="74">
        <v>111.24</v>
      </c>
      <c r="H48" s="75">
        <f t="shared" si="3"/>
        <v>2411.5577889447236</v>
      </c>
      <c r="I48" s="76">
        <f t="shared" si="4"/>
        <v>2.2885091801532726</v>
      </c>
      <c r="J48" s="73">
        <f t="shared" si="5"/>
        <v>25946.979139172512</v>
      </c>
      <c r="K48" s="73">
        <f t="shared" si="6"/>
        <v>11337.93972259037</v>
      </c>
      <c r="L48" s="73">
        <f t="shared" si="7"/>
        <v>625726.3964265774</v>
      </c>
      <c r="M48" s="74">
        <v>108.63</v>
      </c>
    </row>
    <row r="49" spans="1:13" ht="13.5">
      <c r="A49" s="51" t="s">
        <v>50</v>
      </c>
      <c r="B49" s="92">
        <f>B47+B48</f>
        <v>3133</v>
      </c>
      <c r="C49" s="52" t="s">
        <v>90</v>
      </c>
      <c r="D49" s="77">
        <v>75553</v>
      </c>
      <c r="E49" s="78">
        <v>176921</v>
      </c>
      <c r="F49" s="78">
        <v>2117198440</v>
      </c>
      <c r="G49" s="79">
        <v>110.68</v>
      </c>
      <c r="H49" s="80">
        <f t="shared" si="3"/>
        <v>2411.5225023938715</v>
      </c>
      <c r="I49" s="81">
        <f t="shared" si="4"/>
        <v>2.341680674493402</v>
      </c>
      <c r="J49" s="78">
        <f t="shared" si="5"/>
        <v>28022.691885166703</v>
      </c>
      <c r="K49" s="78">
        <f t="shared" si="6"/>
        <v>11966.914272471895</v>
      </c>
      <c r="L49" s="78">
        <f t="shared" si="7"/>
        <v>675773.5205872966</v>
      </c>
      <c r="M49" s="79">
        <v>108.1</v>
      </c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O15" sqref="O15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310904</v>
      </c>
      <c r="D3" s="96"/>
      <c r="E3" s="97" t="s">
        <v>78</v>
      </c>
      <c r="F3" s="116" t="s">
        <v>163</v>
      </c>
      <c r="G3" s="117"/>
      <c r="H3" s="97" t="s">
        <v>79</v>
      </c>
      <c r="I3" s="116" t="s">
        <v>74</v>
      </c>
      <c r="J3" s="117"/>
      <c r="K3" s="2"/>
      <c r="L3" s="2" t="s">
        <v>164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3918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4389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8307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1808</v>
      </c>
      <c r="E8" s="58">
        <v>33911</v>
      </c>
      <c r="F8" s="58">
        <v>907185220</v>
      </c>
      <c r="G8" s="59">
        <v>104.26</v>
      </c>
      <c r="H8" s="60">
        <f>IF(ISERROR((D8/B5)*100),0,(D8/B5)*100)</f>
        <v>46.14599285349668</v>
      </c>
      <c r="I8" s="61">
        <f aca="true" t="shared" si="0" ref="I8:I34">IF(ISERROR(E8/D8),0,E8/D8)</f>
        <v>18.75608407079646</v>
      </c>
      <c r="J8" s="58">
        <f aca="true" t="shared" si="1" ref="J8:J33">IF(ISERROR(F8/D8),0,F8/D8)</f>
        <v>501761.7367256637</v>
      </c>
      <c r="K8" s="58">
        <f aca="true" t="shared" si="2" ref="K8:K33">IF(ISERROR(F8/E8),0,F8/E8)</f>
        <v>26751.945386452775</v>
      </c>
      <c r="L8" s="58">
        <f>IF(ISERROR(F8/B5),0,F8/B5)</f>
        <v>231542.9351710056</v>
      </c>
      <c r="M8" s="59">
        <v>105.72</v>
      </c>
    </row>
    <row r="9" spans="1:13" ht="13.5">
      <c r="A9" s="15" t="s">
        <v>92</v>
      </c>
      <c r="B9" s="16"/>
      <c r="C9" s="17" t="s">
        <v>86</v>
      </c>
      <c r="D9" s="62">
        <v>1675</v>
      </c>
      <c r="E9" s="63">
        <v>32030</v>
      </c>
      <c r="F9" s="63">
        <v>800982410</v>
      </c>
      <c r="G9" s="64">
        <v>107.6</v>
      </c>
      <c r="H9" s="65">
        <f>IF(ISERROR((D9/B6)*100),0,(D9/B6)*100)</f>
        <v>38.163590795169746</v>
      </c>
      <c r="I9" s="66">
        <f t="shared" si="0"/>
        <v>19.122388059701493</v>
      </c>
      <c r="J9" s="63">
        <f t="shared" si="1"/>
        <v>478198.45373134327</v>
      </c>
      <c r="K9" s="63">
        <f t="shared" si="2"/>
        <v>25007.256009990633</v>
      </c>
      <c r="L9" s="63">
        <f>IF(ISERROR(F9/B6),0,F9/B6)</f>
        <v>182497.70107085895</v>
      </c>
      <c r="M9" s="64">
        <v>109.41</v>
      </c>
    </row>
    <row r="10" spans="1:13" ht="13.5">
      <c r="A10" s="15"/>
      <c r="B10" s="18" t="s">
        <v>93</v>
      </c>
      <c r="C10" s="19" t="s">
        <v>90</v>
      </c>
      <c r="D10" s="62">
        <v>3483</v>
      </c>
      <c r="E10" s="63">
        <v>65941</v>
      </c>
      <c r="F10" s="63">
        <v>1708167630</v>
      </c>
      <c r="G10" s="64">
        <v>105.8</v>
      </c>
      <c r="H10" s="65">
        <f>IF(ISERROR((D10/B7)*100),0,(D10/B7)*100)</f>
        <v>41.9284940411701</v>
      </c>
      <c r="I10" s="66">
        <f t="shared" si="0"/>
        <v>18.93224231983922</v>
      </c>
      <c r="J10" s="63">
        <f t="shared" si="1"/>
        <v>490429.98277347116</v>
      </c>
      <c r="K10" s="63">
        <f t="shared" si="2"/>
        <v>25904.48476668537</v>
      </c>
      <c r="L10" s="63">
        <f>IF(ISERROR(F10/B7),0,F10/B7)</f>
        <v>205629.9061032864</v>
      </c>
      <c r="M10" s="64">
        <v>107.44</v>
      </c>
    </row>
    <row r="11" spans="1:13" ht="13.5">
      <c r="A11" s="15"/>
      <c r="B11" s="16" t="s">
        <v>91</v>
      </c>
      <c r="C11" s="20" t="s">
        <v>84</v>
      </c>
      <c r="D11" s="57">
        <v>35000</v>
      </c>
      <c r="E11" s="58">
        <v>66892</v>
      </c>
      <c r="F11" s="58">
        <v>588125600</v>
      </c>
      <c r="G11" s="59">
        <v>98.57</v>
      </c>
      <c r="H11" s="60">
        <f>IF(ISERROR((D11/B5)*100),0,(D11/B5)*100)</f>
        <v>893.3129147524246</v>
      </c>
      <c r="I11" s="61">
        <f t="shared" si="0"/>
        <v>1.9112</v>
      </c>
      <c r="J11" s="58">
        <f t="shared" si="1"/>
        <v>16803.588571428572</v>
      </c>
      <c r="K11" s="58">
        <f t="shared" si="2"/>
        <v>8792.166477306704</v>
      </c>
      <c r="L11" s="58">
        <f>IF(ISERROR(F11/B5),0,F11/B5)</f>
        <v>150108.62685043388</v>
      </c>
      <c r="M11" s="59">
        <v>99.95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45927</v>
      </c>
      <c r="E12" s="63">
        <v>83811</v>
      </c>
      <c r="F12" s="63">
        <v>627749720</v>
      </c>
      <c r="G12" s="64">
        <v>95.77</v>
      </c>
      <c r="H12" s="65">
        <f>IF(ISERROR((D12/B6)*100),0,(D12/B6)*100)</f>
        <v>1046.4114832535886</v>
      </c>
      <c r="I12" s="66">
        <f t="shared" si="0"/>
        <v>1.8248742569730223</v>
      </c>
      <c r="J12" s="63">
        <f t="shared" si="1"/>
        <v>13668.42423846539</v>
      </c>
      <c r="K12" s="63">
        <f t="shared" si="2"/>
        <v>7490.063595470761</v>
      </c>
      <c r="L12" s="63">
        <f>IF(ISERROR(F12/B6),0,F12/B6)</f>
        <v>143027.9608111187</v>
      </c>
      <c r="M12" s="64">
        <v>97.38</v>
      </c>
    </row>
    <row r="13" spans="1:13" ht="13.5">
      <c r="A13" s="15"/>
      <c r="B13" s="18" t="s">
        <v>94</v>
      </c>
      <c r="C13" s="19" t="s">
        <v>90</v>
      </c>
      <c r="D13" s="62">
        <v>80927</v>
      </c>
      <c r="E13" s="63">
        <v>150703</v>
      </c>
      <c r="F13" s="63">
        <v>1215875320</v>
      </c>
      <c r="G13" s="64">
        <v>97.1</v>
      </c>
      <c r="H13" s="65">
        <f>IF(ISERROR((D13/B7)*100),0,(D13/B7)*100)</f>
        <v>974.2024798362827</v>
      </c>
      <c r="I13" s="66">
        <f t="shared" si="0"/>
        <v>1.8622091514574863</v>
      </c>
      <c r="J13" s="63">
        <f t="shared" si="1"/>
        <v>15024.346880521953</v>
      </c>
      <c r="K13" s="63">
        <f t="shared" si="2"/>
        <v>8068.023330656988</v>
      </c>
      <c r="L13" s="63">
        <f>IF(ISERROR(F13/B7),0,F13/B7)</f>
        <v>146367.55988925003</v>
      </c>
      <c r="M13" s="64">
        <v>98.61</v>
      </c>
    </row>
    <row r="14" spans="1:13" ht="13.5">
      <c r="A14" s="21"/>
      <c r="B14" s="22" t="s">
        <v>91</v>
      </c>
      <c r="C14" s="23" t="s">
        <v>84</v>
      </c>
      <c r="D14" s="67">
        <v>1</v>
      </c>
      <c r="E14" s="68">
        <v>3</v>
      </c>
      <c r="F14" s="68">
        <v>115580</v>
      </c>
      <c r="G14" s="69">
        <v>21.71</v>
      </c>
      <c r="H14" s="70">
        <f>IF(ISERROR((D14/B5)*100),0,(D14/B5)*100)</f>
        <v>0.025523226135783564</v>
      </c>
      <c r="I14" s="71">
        <f t="shared" si="0"/>
        <v>3</v>
      </c>
      <c r="J14" s="68">
        <f t="shared" si="1"/>
        <v>115580</v>
      </c>
      <c r="K14" s="68">
        <f t="shared" si="2"/>
        <v>38526.666666666664</v>
      </c>
      <c r="L14" s="68">
        <f>IF(ISERROR(F14/B5),0,F14/B5)</f>
        <v>29.49974476773864</v>
      </c>
      <c r="M14" s="69">
        <v>22.01</v>
      </c>
    </row>
    <row r="15" spans="1:13" ht="13.5">
      <c r="A15" s="22" t="s">
        <v>95</v>
      </c>
      <c r="B15" s="22"/>
      <c r="C15" s="24" t="s">
        <v>86</v>
      </c>
      <c r="D15" s="72">
        <v>3</v>
      </c>
      <c r="E15" s="73">
        <v>25</v>
      </c>
      <c r="F15" s="73">
        <v>761160</v>
      </c>
      <c r="G15" s="74">
        <v>157.82</v>
      </c>
      <c r="H15" s="75">
        <f>IF(ISERROR((D15/B6)*100),0,(D15/B6)*100)</f>
        <v>0.0683526999316473</v>
      </c>
      <c r="I15" s="76">
        <f t="shared" si="0"/>
        <v>8.333333333333334</v>
      </c>
      <c r="J15" s="73">
        <f t="shared" si="1"/>
        <v>253720</v>
      </c>
      <c r="K15" s="73">
        <f t="shared" si="2"/>
        <v>30446.4</v>
      </c>
      <c r="L15" s="73">
        <f>IF(ISERROR(F15/B6),0,F15/B6)</f>
        <v>173.42447026657553</v>
      </c>
      <c r="M15" s="74">
        <v>160.48</v>
      </c>
    </row>
    <row r="16" spans="1:13" ht="13.5">
      <c r="A16" s="22"/>
      <c r="B16" s="25" t="s">
        <v>93</v>
      </c>
      <c r="C16" s="26" t="s">
        <v>90</v>
      </c>
      <c r="D16" s="72">
        <v>4</v>
      </c>
      <c r="E16" s="73">
        <v>28</v>
      </c>
      <c r="F16" s="73">
        <v>876740</v>
      </c>
      <c r="G16" s="74">
        <v>86.4</v>
      </c>
      <c r="H16" s="75">
        <f>IF(ISERROR((D16/B7)*100),0,(D16/B7)*100)</f>
        <v>0.04815216082821717</v>
      </c>
      <c r="I16" s="76">
        <f t="shared" si="0"/>
        <v>7</v>
      </c>
      <c r="J16" s="73">
        <f t="shared" si="1"/>
        <v>219185</v>
      </c>
      <c r="K16" s="73">
        <f t="shared" si="2"/>
        <v>31312.14285714286</v>
      </c>
      <c r="L16" s="73">
        <f>IF(ISERROR(F16/B7),0,F16/B7)</f>
        <v>105.5423137113278</v>
      </c>
      <c r="M16" s="74">
        <v>87.75</v>
      </c>
    </row>
    <row r="17" spans="1:13" ht="13.5">
      <c r="A17" s="22"/>
      <c r="B17" s="22" t="s">
        <v>91</v>
      </c>
      <c r="C17" s="23" t="s">
        <v>84</v>
      </c>
      <c r="D17" s="67">
        <v>4790</v>
      </c>
      <c r="E17" s="68">
        <v>11372</v>
      </c>
      <c r="F17" s="68">
        <v>82137520</v>
      </c>
      <c r="G17" s="69">
        <v>106.49</v>
      </c>
      <c r="H17" s="70">
        <f>IF(ISERROR((D17/B5)*100),0,(D17/B5)*100)</f>
        <v>122.25625319040327</v>
      </c>
      <c r="I17" s="71">
        <f t="shared" si="0"/>
        <v>2.3741127348643007</v>
      </c>
      <c r="J17" s="68">
        <f t="shared" si="1"/>
        <v>17147.707724425887</v>
      </c>
      <c r="K17" s="68">
        <f t="shared" si="2"/>
        <v>7222.785789658811</v>
      </c>
      <c r="L17" s="68">
        <f>IF(ISERROR(F17/B5),0,F17/B5)</f>
        <v>20964.144971924452</v>
      </c>
      <c r="M17" s="69">
        <v>107.98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5504</v>
      </c>
      <c r="E18" s="73">
        <v>12211</v>
      </c>
      <c r="F18" s="73">
        <v>83771270</v>
      </c>
      <c r="G18" s="74">
        <v>95.63</v>
      </c>
      <c r="H18" s="75">
        <f>IF(ISERROR((D18/B6)*100),0,(D18/B6)*100)</f>
        <v>125.40442014126225</v>
      </c>
      <c r="I18" s="76">
        <f t="shared" si="0"/>
        <v>2.2185683139534884</v>
      </c>
      <c r="J18" s="73">
        <f t="shared" si="1"/>
        <v>15220.07085755814</v>
      </c>
      <c r="K18" s="73">
        <f t="shared" si="2"/>
        <v>6860.312013758087</v>
      </c>
      <c r="L18" s="73">
        <f>IF(ISERROR(F18/B6),0,F18/B6)</f>
        <v>19086.641604010027</v>
      </c>
      <c r="M18" s="74">
        <v>97.25</v>
      </c>
    </row>
    <row r="19" spans="1:13" ht="13.5">
      <c r="A19" s="22"/>
      <c r="B19" s="22" t="s">
        <v>94</v>
      </c>
      <c r="C19" s="26" t="s">
        <v>90</v>
      </c>
      <c r="D19" s="72">
        <v>10294</v>
      </c>
      <c r="E19" s="73">
        <v>23583</v>
      </c>
      <c r="F19" s="73">
        <v>165908790</v>
      </c>
      <c r="G19" s="74">
        <v>100.72</v>
      </c>
      <c r="H19" s="75">
        <f>IF(ISERROR((D19/B7)*100),0,(D19/B7)*100)</f>
        <v>123.91958589141687</v>
      </c>
      <c r="I19" s="76">
        <f t="shared" si="0"/>
        <v>2.2909461822420827</v>
      </c>
      <c r="J19" s="73">
        <f t="shared" si="1"/>
        <v>16117.038080435204</v>
      </c>
      <c r="K19" s="73">
        <f t="shared" si="2"/>
        <v>7035.10113217148</v>
      </c>
      <c r="L19" s="73">
        <f>IF(ISERROR(F19/B7),0,F19/B7)</f>
        <v>19972.16684723727</v>
      </c>
      <c r="M19" s="74">
        <v>102.28</v>
      </c>
    </row>
    <row r="20" spans="1:13" ht="13.5">
      <c r="A20" s="12"/>
      <c r="B20" s="27"/>
      <c r="C20" s="20" t="s">
        <v>84</v>
      </c>
      <c r="D20" s="57">
        <v>15930</v>
      </c>
      <c r="E20" s="58">
        <v>23100</v>
      </c>
      <c r="F20" s="58">
        <v>229607890</v>
      </c>
      <c r="G20" s="59">
        <v>103.85</v>
      </c>
      <c r="H20" s="60">
        <f>IF(ISERROR((D20/B5)*100),0,(D20/B5)*100)</f>
        <v>406.5849923430322</v>
      </c>
      <c r="I20" s="61">
        <f t="shared" si="0"/>
        <v>1.4500941619585688</v>
      </c>
      <c r="J20" s="58">
        <f t="shared" si="1"/>
        <v>14413.552416823602</v>
      </c>
      <c r="K20" s="58">
        <f t="shared" si="2"/>
        <v>9939.735497835498</v>
      </c>
      <c r="L20" s="58">
        <f>IF(ISERROR(F20/B5),0,F20/B5)</f>
        <v>58603.34099030117</v>
      </c>
      <c r="M20" s="59">
        <v>105.31</v>
      </c>
    </row>
    <row r="21" spans="1:13" ht="13.5">
      <c r="A21" s="28" t="s">
        <v>96</v>
      </c>
      <c r="B21" s="29"/>
      <c r="C21" s="17" t="s">
        <v>86</v>
      </c>
      <c r="D21" s="62">
        <v>19118</v>
      </c>
      <c r="E21" s="63">
        <v>28843</v>
      </c>
      <c r="F21" s="63">
        <v>270942370</v>
      </c>
      <c r="G21" s="64">
        <v>107.05</v>
      </c>
      <c r="H21" s="65">
        <f>IF(ISERROR((D21/B6)*100),0,(D21/B6)*100)</f>
        <v>435.5889724310777</v>
      </c>
      <c r="I21" s="66">
        <f t="shared" si="0"/>
        <v>1.5086829166230777</v>
      </c>
      <c r="J21" s="63">
        <f t="shared" si="1"/>
        <v>14172.108484151062</v>
      </c>
      <c r="K21" s="63">
        <f t="shared" si="2"/>
        <v>9393.695870748536</v>
      </c>
      <c r="L21" s="63">
        <f>IF(ISERROR(F21/B6),0,F21/B6)</f>
        <v>61732.14171793119</v>
      </c>
      <c r="M21" s="64">
        <v>108.86</v>
      </c>
    </row>
    <row r="22" spans="1:13" ht="13.5">
      <c r="A22" s="30"/>
      <c r="B22" s="31"/>
      <c r="C22" s="19" t="s">
        <v>90</v>
      </c>
      <c r="D22" s="62">
        <v>35048</v>
      </c>
      <c r="E22" s="63">
        <v>51943</v>
      </c>
      <c r="F22" s="63">
        <v>500550260</v>
      </c>
      <c r="G22" s="64">
        <v>105.56</v>
      </c>
      <c r="H22" s="65">
        <f>IF(ISERROR((D22/B7)*100),0,(D22/B7)*100)</f>
        <v>421.90923317683877</v>
      </c>
      <c r="I22" s="66">
        <f t="shared" si="0"/>
        <v>1.4820531842045195</v>
      </c>
      <c r="J22" s="63">
        <f t="shared" si="1"/>
        <v>14281.849463592787</v>
      </c>
      <c r="K22" s="63">
        <f t="shared" si="2"/>
        <v>9636.529657509192</v>
      </c>
      <c r="L22" s="63">
        <f>IF(ISERROR(F22/B7),0,F22/B7)</f>
        <v>60256.44155531479</v>
      </c>
      <c r="M22" s="64">
        <v>107.2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28</v>
      </c>
      <c r="E29" s="58">
        <v>222</v>
      </c>
      <c r="F29" s="58">
        <v>1986400</v>
      </c>
      <c r="G29" s="59">
        <v>88.27</v>
      </c>
      <c r="H29" s="60">
        <f>IF(ISERROR((D29/B5)*100),0,(D29/B5)*100)</f>
        <v>0.7146503318019397</v>
      </c>
      <c r="I29" s="61">
        <f t="shared" si="0"/>
        <v>7.928571428571429</v>
      </c>
      <c r="J29" s="58">
        <f t="shared" si="1"/>
        <v>70942.85714285714</v>
      </c>
      <c r="K29" s="58">
        <f t="shared" si="2"/>
        <v>8947.747747747748</v>
      </c>
      <c r="L29" s="58">
        <f>IF(ISERROR(F29/B5),0,F29/B5)</f>
        <v>506.9933639612047</v>
      </c>
      <c r="M29" s="59">
        <v>89.51</v>
      </c>
    </row>
    <row r="30" spans="1:13" ht="13.5">
      <c r="A30" s="28" t="s">
        <v>103</v>
      </c>
      <c r="B30" s="29"/>
      <c r="C30" s="17" t="s">
        <v>86</v>
      </c>
      <c r="D30" s="62">
        <v>89</v>
      </c>
      <c r="E30" s="63">
        <v>797</v>
      </c>
      <c r="F30" s="63">
        <v>7309050</v>
      </c>
      <c r="G30" s="64">
        <v>116.19</v>
      </c>
      <c r="H30" s="65">
        <f>IF(ISERROR((D30/B6)*100),0,(D30/B6)*100)</f>
        <v>2.02779676463887</v>
      </c>
      <c r="I30" s="66">
        <f t="shared" si="0"/>
        <v>8.955056179775282</v>
      </c>
      <c r="J30" s="63">
        <f t="shared" si="1"/>
        <v>82124.15730337078</v>
      </c>
      <c r="K30" s="63">
        <f t="shared" si="2"/>
        <v>9170.702634880803</v>
      </c>
      <c r="L30" s="63">
        <f>IF(ISERROR(F30/B6),0,F30/B6)</f>
        <v>1665.311004784689</v>
      </c>
      <c r="M30" s="64">
        <v>118.15</v>
      </c>
    </row>
    <row r="31" spans="1:13" ht="13.5">
      <c r="A31" s="15"/>
      <c r="B31" s="34"/>
      <c r="C31" s="19" t="s">
        <v>90</v>
      </c>
      <c r="D31" s="62">
        <v>117</v>
      </c>
      <c r="E31" s="63">
        <v>1019</v>
      </c>
      <c r="F31" s="63">
        <v>9295450</v>
      </c>
      <c r="G31" s="64">
        <v>108.83</v>
      </c>
      <c r="H31" s="65">
        <f>IF(ISERROR((D31/B7)*100),0,(D31/B7)*100)</f>
        <v>1.4084507042253522</v>
      </c>
      <c r="I31" s="66">
        <f t="shared" si="0"/>
        <v>8.709401709401709</v>
      </c>
      <c r="J31" s="63">
        <f t="shared" si="1"/>
        <v>79448.2905982906</v>
      </c>
      <c r="K31" s="63">
        <f t="shared" si="2"/>
        <v>9122.129538763493</v>
      </c>
      <c r="L31" s="63">
        <f>IF(ISERROR(F31/B7),0,F31/B7)</f>
        <v>1118.990008426628</v>
      </c>
      <c r="M31" s="64">
        <v>110.52</v>
      </c>
    </row>
    <row r="32" spans="1:13" ht="13.5">
      <c r="A32" s="35"/>
      <c r="B32" s="36"/>
      <c r="C32" s="37" t="s">
        <v>84</v>
      </c>
      <c r="D32" s="67">
        <v>57557</v>
      </c>
      <c r="E32" s="68">
        <v>135500</v>
      </c>
      <c r="F32" s="68">
        <v>1809158210</v>
      </c>
      <c r="G32" s="69">
        <v>102.34</v>
      </c>
      <c r="H32" s="70">
        <f>IF(ISERROR((D32/B5)*100),0,(D32/B5)*100)</f>
        <v>1469.0403266972944</v>
      </c>
      <c r="I32" s="71">
        <f t="shared" si="0"/>
        <v>2.3541880223083202</v>
      </c>
      <c r="J32" s="68">
        <f t="shared" si="1"/>
        <v>31432.46190732665</v>
      </c>
      <c r="K32" s="68">
        <f t="shared" si="2"/>
        <v>13351.72110701107</v>
      </c>
      <c r="L32" s="68">
        <f>IF(ISERROR(F32/B5),0,F32/B5)</f>
        <v>461755.5410923941</v>
      </c>
      <c r="M32" s="69">
        <v>103.77</v>
      </c>
    </row>
    <row r="33" spans="1:13" ht="13.5">
      <c r="A33" s="38" t="s">
        <v>90</v>
      </c>
      <c r="B33" s="39"/>
      <c r="C33" s="24" t="s">
        <v>86</v>
      </c>
      <c r="D33" s="72">
        <v>72316</v>
      </c>
      <c r="E33" s="73">
        <v>157717</v>
      </c>
      <c r="F33" s="73">
        <v>1791515980</v>
      </c>
      <c r="G33" s="74">
        <v>102.53</v>
      </c>
      <c r="H33" s="75">
        <f>IF(ISERROR((D33/B6)*100),0,(D33/B6)*100)</f>
        <v>1647.664616085669</v>
      </c>
      <c r="I33" s="76">
        <f t="shared" si="0"/>
        <v>2.180941976879252</v>
      </c>
      <c r="J33" s="73">
        <f t="shared" si="1"/>
        <v>24773.438519829637</v>
      </c>
      <c r="K33" s="73">
        <f t="shared" si="2"/>
        <v>11359.054382216249</v>
      </c>
      <c r="L33" s="73">
        <f>IF(ISERROR(F33/B6),0,F33/B6)</f>
        <v>408183.1806789702</v>
      </c>
      <c r="M33" s="74">
        <v>104.26</v>
      </c>
    </row>
    <row r="34" spans="1:13" ht="13.5">
      <c r="A34" s="40"/>
      <c r="B34" s="41"/>
      <c r="C34" s="26" t="s">
        <v>90</v>
      </c>
      <c r="D34" s="77">
        <v>129873</v>
      </c>
      <c r="E34" s="78">
        <v>293217</v>
      </c>
      <c r="F34" s="78">
        <v>3600674190</v>
      </c>
      <c r="G34" s="79">
        <v>102.43</v>
      </c>
      <c r="H34" s="80">
        <f>IF(ISERROR((D34/B7)*100),0,(D34/B7)*100)</f>
        <v>1563.416395810762</v>
      </c>
      <c r="I34" s="81">
        <f t="shared" si="0"/>
        <v>2.2577210043658034</v>
      </c>
      <c r="J34" s="78">
        <f>IF(ISERROR(F34/D34),0,F34/D34)</f>
        <v>27724.57854981405</v>
      </c>
      <c r="K34" s="78">
        <f>IF(ISERROR(F34/E34),0,F34/E34)</f>
        <v>12279.895742743429</v>
      </c>
      <c r="L34" s="78">
        <f>IF(ISERROR(F34/B7),0,F34/B7)</f>
        <v>433450.60671722644</v>
      </c>
      <c r="M34" s="79">
        <v>104.02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275</v>
      </c>
      <c r="C38" s="45" t="s">
        <v>84</v>
      </c>
      <c r="D38" s="57">
        <v>2741</v>
      </c>
      <c r="E38" s="58">
        <v>4055</v>
      </c>
      <c r="F38" s="58">
        <v>25158370</v>
      </c>
      <c r="G38" s="59">
        <v>80.25</v>
      </c>
      <c r="H38" s="60">
        <f aca="true" t="shared" si="3" ref="H38:H49">IF(ISERROR((D38/B38)*100),0,(D38/B38)*100)</f>
        <v>996.7272727272726</v>
      </c>
      <c r="I38" s="61">
        <f aca="true" t="shared" si="4" ref="I38:I49">IF(ISERROR(E38/D38),0,E38/D38)</f>
        <v>1.4793870850054724</v>
      </c>
      <c r="J38" s="58">
        <f aca="true" t="shared" si="5" ref="J38:J49">IF(ISERROR(F38/D38),0,F38/D38)</f>
        <v>9178.537030280919</v>
      </c>
      <c r="K38" s="58">
        <f aca="true" t="shared" si="6" ref="K38:K49">IF(ISERROR(F38/E38),0,F38/E38)</f>
        <v>6204.283600493218</v>
      </c>
      <c r="L38" s="58">
        <f aca="true" t="shared" si="7" ref="L38:L49">IF(ISERROR(F38/B38),0,F38/B38)</f>
        <v>91484.98181818181</v>
      </c>
      <c r="M38" s="59">
        <v>87.54</v>
      </c>
    </row>
    <row r="39" spans="1:13" ht="13.5">
      <c r="A39" s="54" t="s">
        <v>114</v>
      </c>
      <c r="B39" s="88">
        <v>306</v>
      </c>
      <c r="C39" s="46" t="s">
        <v>86</v>
      </c>
      <c r="D39" s="62">
        <v>2944</v>
      </c>
      <c r="E39" s="63">
        <v>4591</v>
      </c>
      <c r="F39" s="63">
        <v>47059020</v>
      </c>
      <c r="G39" s="64">
        <v>97.8</v>
      </c>
      <c r="H39" s="65">
        <f t="shared" si="3"/>
        <v>962.0915032679738</v>
      </c>
      <c r="I39" s="66">
        <f t="shared" si="4"/>
        <v>1.5594429347826086</v>
      </c>
      <c r="J39" s="63">
        <f t="shared" si="5"/>
        <v>15984.721467391304</v>
      </c>
      <c r="K39" s="63">
        <f t="shared" si="6"/>
        <v>10250.27662818558</v>
      </c>
      <c r="L39" s="63">
        <f t="shared" si="7"/>
        <v>153787.64705882352</v>
      </c>
      <c r="M39" s="64">
        <v>101</v>
      </c>
    </row>
    <row r="40" spans="1:13" ht="13.5">
      <c r="A40" s="47" t="s">
        <v>49</v>
      </c>
      <c r="B40" s="89">
        <f>B38+B39</f>
        <v>581</v>
      </c>
      <c r="C40" s="48" t="s">
        <v>90</v>
      </c>
      <c r="D40" s="82">
        <v>5685</v>
      </c>
      <c r="E40" s="83">
        <v>8646</v>
      </c>
      <c r="F40" s="83">
        <v>72217390</v>
      </c>
      <c r="G40" s="84">
        <v>90.88</v>
      </c>
      <c r="H40" s="85">
        <f t="shared" si="3"/>
        <v>978.4853700516351</v>
      </c>
      <c r="I40" s="86">
        <f t="shared" si="4"/>
        <v>1.520844327176781</v>
      </c>
      <c r="J40" s="83">
        <f t="shared" si="5"/>
        <v>12703.14687774846</v>
      </c>
      <c r="K40" s="83">
        <f t="shared" si="6"/>
        <v>8352.693731205181</v>
      </c>
      <c r="L40" s="83">
        <f t="shared" si="7"/>
        <v>124298.43373493975</v>
      </c>
      <c r="M40" s="84">
        <v>96.51</v>
      </c>
    </row>
    <row r="41" spans="1:13" ht="13.5">
      <c r="A41" s="55"/>
      <c r="B41" s="90">
        <v>500</v>
      </c>
      <c r="C41" s="49" t="s">
        <v>84</v>
      </c>
      <c r="D41" s="67">
        <v>2588</v>
      </c>
      <c r="E41" s="68">
        <v>5112</v>
      </c>
      <c r="F41" s="68">
        <v>48017272</v>
      </c>
      <c r="G41" s="69">
        <v>97.35</v>
      </c>
      <c r="H41" s="70">
        <f t="shared" si="3"/>
        <v>517.6</v>
      </c>
      <c r="I41" s="71">
        <f t="shared" si="4"/>
        <v>1.9752704791344669</v>
      </c>
      <c r="J41" s="68">
        <f t="shared" si="5"/>
        <v>18553.81452859351</v>
      </c>
      <c r="K41" s="68">
        <f t="shared" si="6"/>
        <v>9393.05007824726</v>
      </c>
      <c r="L41" s="68">
        <f t="shared" si="7"/>
        <v>96034.544</v>
      </c>
      <c r="M41" s="69">
        <v>101.05</v>
      </c>
    </row>
    <row r="42" spans="1:13" ht="13.5">
      <c r="A42" s="56" t="s">
        <v>115</v>
      </c>
      <c r="B42" s="91">
        <v>373</v>
      </c>
      <c r="C42" s="50" t="s">
        <v>86</v>
      </c>
      <c r="D42" s="72">
        <v>2859</v>
      </c>
      <c r="E42" s="73">
        <v>5740</v>
      </c>
      <c r="F42" s="73">
        <v>92847006</v>
      </c>
      <c r="G42" s="74">
        <v>202.6</v>
      </c>
      <c r="H42" s="75">
        <f t="shared" si="3"/>
        <v>766.4879356568365</v>
      </c>
      <c r="I42" s="76">
        <f t="shared" si="4"/>
        <v>2.0076949982511367</v>
      </c>
      <c r="J42" s="73">
        <f t="shared" si="5"/>
        <v>32475.343126967473</v>
      </c>
      <c r="K42" s="73">
        <f t="shared" si="6"/>
        <v>16175.436585365853</v>
      </c>
      <c r="L42" s="73">
        <f t="shared" si="7"/>
        <v>248919.5871313673</v>
      </c>
      <c r="M42" s="74">
        <v>211.29</v>
      </c>
    </row>
    <row r="43" spans="1:13" ht="13.5">
      <c r="A43" s="51" t="s">
        <v>49</v>
      </c>
      <c r="B43" s="92">
        <f>B41+B42</f>
        <v>873</v>
      </c>
      <c r="C43" s="52" t="s">
        <v>90</v>
      </c>
      <c r="D43" s="77">
        <v>5447</v>
      </c>
      <c r="E43" s="78">
        <v>10852</v>
      </c>
      <c r="F43" s="78">
        <v>140864278</v>
      </c>
      <c r="G43" s="79">
        <v>148.04</v>
      </c>
      <c r="H43" s="80">
        <f t="shared" si="3"/>
        <v>623.9404352806415</v>
      </c>
      <c r="I43" s="81">
        <f t="shared" si="4"/>
        <v>1.9922893335781164</v>
      </c>
      <c r="J43" s="78">
        <f t="shared" si="5"/>
        <v>25860.8918670828</v>
      </c>
      <c r="K43" s="78">
        <f t="shared" si="6"/>
        <v>12980.490047917434</v>
      </c>
      <c r="L43" s="78">
        <f t="shared" si="7"/>
        <v>161356.5612829324</v>
      </c>
      <c r="M43" s="79">
        <v>153.98</v>
      </c>
    </row>
    <row r="44" spans="1:13" ht="13.5">
      <c r="A44" s="53"/>
      <c r="B44" s="87">
        <v>846</v>
      </c>
      <c r="C44" s="45" t="s">
        <v>84</v>
      </c>
      <c r="D44" s="57">
        <v>7571</v>
      </c>
      <c r="E44" s="58">
        <v>21192</v>
      </c>
      <c r="F44" s="58">
        <v>282197432</v>
      </c>
      <c r="G44" s="59">
        <v>95.15</v>
      </c>
      <c r="H44" s="60">
        <f t="shared" si="3"/>
        <v>894.9172576832151</v>
      </c>
      <c r="I44" s="61">
        <f t="shared" si="4"/>
        <v>2.7991018359529787</v>
      </c>
      <c r="J44" s="58">
        <f t="shared" si="5"/>
        <v>37273.46876238278</v>
      </c>
      <c r="K44" s="58">
        <f t="shared" si="6"/>
        <v>13316.224613061533</v>
      </c>
      <c r="L44" s="58">
        <f t="shared" si="7"/>
        <v>333566.7044917258</v>
      </c>
      <c r="M44" s="59">
        <v>100.44</v>
      </c>
    </row>
    <row r="45" spans="1:13" ht="13.5">
      <c r="A45" s="54" t="s">
        <v>116</v>
      </c>
      <c r="B45" s="88">
        <v>705</v>
      </c>
      <c r="C45" s="46" t="s">
        <v>86</v>
      </c>
      <c r="D45" s="62">
        <v>7711</v>
      </c>
      <c r="E45" s="63">
        <v>16098</v>
      </c>
      <c r="F45" s="63">
        <v>161240360</v>
      </c>
      <c r="G45" s="64">
        <v>86.24</v>
      </c>
      <c r="H45" s="65">
        <f t="shared" si="3"/>
        <v>1093.7588652482268</v>
      </c>
      <c r="I45" s="66">
        <f t="shared" si="4"/>
        <v>2.0876669692646868</v>
      </c>
      <c r="J45" s="63">
        <f t="shared" si="5"/>
        <v>20910.43444430035</v>
      </c>
      <c r="K45" s="63">
        <f t="shared" si="6"/>
        <v>10016.173437694124</v>
      </c>
      <c r="L45" s="63">
        <f t="shared" si="7"/>
        <v>228709.7304964539</v>
      </c>
      <c r="M45" s="64">
        <v>92.97</v>
      </c>
    </row>
    <row r="46" spans="1:13" ht="13.5">
      <c r="A46" s="47" t="s">
        <v>49</v>
      </c>
      <c r="B46" s="89">
        <f>B44+B45</f>
        <v>1551</v>
      </c>
      <c r="C46" s="48" t="s">
        <v>90</v>
      </c>
      <c r="D46" s="82">
        <v>15282</v>
      </c>
      <c r="E46" s="83">
        <v>37290</v>
      </c>
      <c r="F46" s="83">
        <v>443437792</v>
      </c>
      <c r="G46" s="84">
        <v>91.7</v>
      </c>
      <c r="H46" s="85">
        <f t="shared" si="3"/>
        <v>985.2998065764023</v>
      </c>
      <c r="I46" s="86">
        <f t="shared" si="4"/>
        <v>2.4401256380054965</v>
      </c>
      <c r="J46" s="83">
        <f t="shared" si="5"/>
        <v>29016.999869127078</v>
      </c>
      <c r="K46" s="83">
        <f t="shared" si="6"/>
        <v>11891.600750871547</v>
      </c>
      <c r="L46" s="83">
        <f t="shared" si="7"/>
        <v>285904.443584784</v>
      </c>
      <c r="M46" s="84">
        <v>97.8</v>
      </c>
    </row>
    <row r="47" spans="1:13" ht="13.5">
      <c r="A47" s="55"/>
      <c r="B47" s="90">
        <v>2297</v>
      </c>
      <c r="C47" s="49" t="s">
        <v>84</v>
      </c>
      <c r="D47" s="67">
        <v>44626</v>
      </c>
      <c r="E47" s="68">
        <v>105088</v>
      </c>
      <c r="F47" s="68">
        <v>1453441396</v>
      </c>
      <c r="G47" s="69">
        <v>104.55</v>
      </c>
      <c r="H47" s="70">
        <f t="shared" si="3"/>
        <v>1942.7949499346973</v>
      </c>
      <c r="I47" s="71">
        <f t="shared" si="4"/>
        <v>2.3548603952852596</v>
      </c>
      <c r="J47" s="68">
        <f t="shared" si="5"/>
        <v>32569.385470353605</v>
      </c>
      <c r="K47" s="68">
        <f t="shared" si="6"/>
        <v>13830.707559378807</v>
      </c>
      <c r="L47" s="68">
        <f t="shared" si="7"/>
        <v>632756.376142795</v>
      </c>
      <c r="M47" s="69">
        <v>102.87</v>
      </c>
    </row>
    <row r="48" spans="1:13" ht="13.5">
      <c r="A48" s="56" t="s">
        <v>117</v>
      </c>
      <c r="B48" s="91">
        <v>3005</v>
      </c>
      <c r="C48" s="50" t="s">
        <v>86</v>
      </c>
      <c r="D48" s="72">
        <v>58778</v>
      </c>
      <c r="E48" s="73">
        <v>131244</v>
      </c>
      <c r="F48" s="73">
        <v>1490079844</v>
      </c>
      <c r="G48" s="74">
        <v>101.64</v>
      </c>
      <c r="H48" s="75">
        <f t="shared" si="3"/>
        <v>1956.0066555740434</v>
      </c>
      <c r="I48" s="76">
        <f t="shared" si="4"/>
        <v>2.23287624621457</v>
      </c>
      <c r="J48" s="73">
        <f t="shared" si="5"/>
        <v>25350.97900575045</v>
      </c>
      <c r="K48" s="73">
        <f t="shared" si="6"/>
        <v>11353.508305141568</v>
      </c>
      <c r="L48" s="73">
        <f t="shared" si="7"/>
        <v>495866.83660565724</v>
      </c>
      <c r="M48" s="74">
        <v>101.37</v>
      </c>
    </row>
    <row r="49" spans="1:13" ht="13.5">
      <c r="A49" s="51" t="s">
        <v>50</v>
      </c>
      <c r="B49" s="92">
        <f>B47+B48</f>
        <v>5302</v>
      </c>
      <c r="C49" s="52" t="s">
        <v>90</v>
      </c>
      <c r="D49" s="77">
        <v>103404</v>
      </c>
      <c r="E49" s="78">
        <v>236332</v>
      </c>
      <c r="F49" s="78">
        <v>2943521240</v>
      </c>
      <c r="G49" s="79">
        <v>103.06</v>
      </c>
      <c r="H49" s="80">
        <f t="shared" si="3"/>
        <v>1950.2829121086381</v>
      </c>
      <c r="I49" s="81">
        <f t="shared" si="4"/>
        <v>2.285520869598855</v>
      </c>
      <c r="J49" s="78">
        <f t="shared" si="5"/>
        <v>28466.222196433406</v>
      </c>
      <c r="K49" s="78">
        <f t="shared" si="6"/>
        <v>12455.026149653877</v>
      </c>
      <c r="L49" s="78">
        <f t="shared" si="7"/>
        <v>555171.867219917</v>
      </c>
      <c r="M49" s="79">
        <v>102.16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B47" sqref="B47"/>
    </sheetView>
  </sheetViews>
  <sheetFormatPr defaultColWidth="9.00390625" defaultRowHeight="12" customHeight="1"/>
  <cols>
    <col min="1" max="1" width="6.875" style="2" customWidth="1"/>
    <col min="2" max="2" width="10.875" style="2" customWidth="1"/>
    <col min="3" max="3" width="3.875" style="2" customWidth="1"/>
    <col min="4" max="5" width="12.875" style="2" customWidth="1"/>
    <col min="6" max="6" width="21.00390625" style="2" customWidth="1"/>
    <col min="7" max="13" width="10.875" style="2" customWidth="1"/>
    <col min="14" max="16384" width="9.375" style="2" customWidth="1"/>
  </cols>
  <sheetData>
    <row r="1" s="1" customFormat="1" ht="19.5" customHeight="1">
      <c r="A1" s="1" t="s">
        <v>22</v>
      </c>
    </row>
    <row r="3" spans="1:12" ht="13.5" customHeight="1">
      <c r="A3" s="93" t="s">
        <v>23</v>
      </c>
      <c r="B3" s="94"/>
      <c r="C3" s="95">
        <v>310011</v>
      </c>
      <c r="D3" s="96"/>
      <c r="E3" s="97" t="s">
        <v>0</v>
      </c>
      <c r="F3" s="116" t="s">
        <v>73</v>
      </c>
      <c r="G3" s="117"/>
      <c r="H3" s="97" t="s">
        <v>24</v>
      </c>
      <c r="I3" s="116" t="s">
        <v>74</v>
      </c>
      <c r="J3" s="117"/>
      <c r="L3" s="2" t="s">
        <v>75</v>
      </c>
    </row>
    <row r="4" spans="1:13" ht="13.5" customHeight="1">
      <c r="A4" s="100" t="s">
        <v>56</v>
      </c>
      <c r="B4" s="7"/>
      <c r="C4" s="3"/>
      <c r="D4" s="4" t="s">
        <v>51</v>
      </c>
      <c r="E4" s="5"/>
      <c r="F4" s="6"/>
      <c r="G4" s="7"/>
      <c r="H4" s="8" t="s">
        <v>25</v>
      </c>
      <c r="I4" s="5"/>
      <c r="J4" s="5"/>
      <c r="K4" s="6"/>
      <c r="L4" s="6"/>
      <c r="M4" s="7"/>
    </row>
    <row r="5" spans="1:13" ht="12" customHeight="1">
      <c r="A5" s="32" t="s">
        <v>53</v>
      </c>
      <c r="B5" s="101">
        <f>B38+B41+B44+B47</f>
        <v>101826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63</v>
      </c>
    </row>
    <row r="6" spans="1:13" ht="12" customHeight="1">
      <c r="A6" s="50" t="s">
        <v>54</v>
      </c>
      <c r="B6" s="103">
        <f>B39+B42+B45+B48</f>
        <v>120660</v>
      </c>
      <c r="C6" s="99"/>
      <c r="D6" s="107" t="s">
        <v>57</v>
      </c>
      <c r="E6" s="108" t="s">
        <v>61</v>
      </c>
      <c r="F6" s="108" t="s">
        <v>62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2" customHeight="1">
      <c r="A7" s="32" t="s">
        <v>55</v>
      </c>
      <c r="B7" s="102">
        <f>B5+B6</f>
        <v>222486</v>
      </c>
      <c r="C7" s="98"/>
      <c r="D7" s="110"/>
      <c r="E7" s="111"/>
      <c r="F7" s="111"/>
      <c r="G7" s="115" t="s">
        <v>64</v>
      </c>
      <c r="H7" s="110"/>
      <c r="I7" s="111" t="s">
        <v>59</v>
      </c>
      <c r="J7" s="111" t="s">
        <v>58</v>
      </c>
      <c r="K7" s="111" t="s">
        <v>58</v>
      </c>
      <c r="L7" s="111" t="s">
        <v>58</v>
      </c>
      <c r="M7" s="112" t="s">
        <v>65</v>
      </c>
    </row>
    <row r="8" spans="1:13" ht="13.5" customHeight="1">
      <c r="A8" s="12"/>
      <c r="B8" s="13" t="s">
        <v>2</v>
      </c>
      <c r="C8" s="14" t="s">
        <v>3</v>
      </c>
      <c r="D8" s="57">
        <f>SUM('鳥取市:北栄町'!D8)</f>
        <v>49425</v>
      </c>
      <c r="E8" s="57">
        <f>SUM('鳥取市:北栄町'!E8)</f>
        <v>892290</v>
      </c>
      <c r="F8" s="57">
        <f>SUM('鳥取市:北栄町'!F8)</f>
        <v>24311812218</v>
      </c>
      <c r="G8" s="59"/>
      <c r="H8" s="60">
        <f>IF(ISERROR((D8/B5)*100),0,(D8/B5)*100)</f>
        <v>48.53868363679217</v>
      </c>
      <c r="I8" s="61">
        <f aca="true" t="shared" si="0" ref="I8:I34">IF(ISERROR(E8/D8),0,E8/D8)</f>
        <v>18.05341426403642</v>
      </c>
      <c r="J8" s="58">
        <f aca="true" t="shared" si="1" ref="J8:J33">IF(ISERROR(F8/D8),0,F8/D8)</f>
        <v>491893.0140212443</v>
      </c>
      <c r="K8" s="58">
        <f aca="true" t="shared" si="2" ref="K8:K33">IF(ISERROR(F8/E8),0,F8/E8)</f>
        <v>27246.536684261842</v>
      </c>
      <c r="L8" s="58">
        <f>IF(ISERROR(F8/B5),0,F8/B5)</f>
        <v>238758.39390725354</v>
      </c>
      <c r="M8" s="59">
        <v>102.16</v>
      </c>
    </row>
    <row r="9" spans="1:13" ht="13.5" customHeight="1">
      <c r="A9" s="15" t="s">
        <v>4</v>
      </c>
      <c r="B9" s="16"/>
      <c r="C9" s="17" t="s">
        <v>31</v>
      </c>
      <c r="D9" s="57">
        <f>SUM('鳥取市:北栄町'!D9)</f>
        <v>51922</v>
      </c>
      <c r="E9" s="57">
        <f>SUM('鳥取市:北栄町'!E9)</f>
        <v>976172</v>
      </c>
      <c r="F9" s="57">
        <f>SUM('鳥取市:北栄町'!F9)</f>
        <v>23921090936</v>
      </c>
      <c r="G9" s="64"/>
      <c r="H9" s="65">
        <f>IF(ISERROR((D9/B6)*100),0,(D9/B6)*100)</f>
        <v>43.03165920769103</v>
      </c>
      <c r="I9" s="66">
        <f t="shared" si="0"/>
        <v>18.800739570894805</v>
      </c>
      <c r="J9" s="63">
        <f t="shared" si="1"/>
        <v>460712.0476098764</v>
      </c>
      <c r="K9" s="63">
        <f t="shared" si="2"/>
        <v>24504.9959802166</v>
      </c>
      <c r="L9" s="63">
        <f>IF(ISERROR(F9/B6),0,F9/B6)</f>
        <v>198252.03825625725</v>
      </c>
      <c r="M9" s="64">
        <v>101.74</v>
      </c>
    </row>
    <row r="10" spans="1:13" ht="13.5" customHeight="1">
      <c r="A10" s="15"/>
      <c r="B10" s="18" t="s">
        <v>5</v>
      </c>
      <c r="C10" s="19" t="s">
        <v>6</v>
      </c>
      <c r="D10" s="57">
        <f>SUM('鳥取市:北栄町'!D10)</f>
        <v>101347</v>
      </c>
      <c r="E10" s="57">
        <f>SUM('鳥取市:北栄町'!E10)</f>
        <v>1868462</v>
      </c>
      <c r="F10" s="57">
        <f>SUM('鳥取市:北栄町'!F10)</f>
        <v>48232903154</v>
      </c>
      <c r="G10" s="64"/>
      <c r="H10" s="65">
        <f>IF(ISERROR((D10/B7)*100),0,(D10/B7)*100)</f>
        <v>45.55207968141816</v>
      </c>
      <c r="I10" s="66">
        <f t="shared" si="0"/>
        <v>18.436283264428152</v>
      </c>
      <c r="J10" s="63">
        <f t="shared" si="1"/>
        <v>475918.4105498929</v>
      </c>
      <c r="K10" s="63">
        <f t="shared" si="2"/>
        <v>25814.227505831</v>
      </c>
      <c r="L10" s="63">
        <f>IF(ISERROR(F10/B7),0,F10/B7)</f>
        <v>216790.73359222602</v>
      </c>
      <c r="M10" s="64">
        <v>101.95</v>
      </c>
    </row>
    <row r="11" spans="1:13" ht="13.5" customHeight="1">
      <c r="A11" s="15"/>
      <c r="B11" s="16" t="s">
        <v>32</v>
      </c>
      <c r="C11" s="20" t="s">
        <v>33</v>
      </c>
      <c r="D11" s="57">
        <f>SUM('鳥取市:北栄町'!D11)</f>
        <v>920582</v>
      </c>
      <c r="E11" s="57">
        <f>SUM('鳥取市:北栄町'!E11)</f>
        <v>1777293</v>
      </c>
      <c r="F11" s="57">
        <f>SUM('鳥取市:北栄町'!F11)</f>
        <v>14406665030</v>
      </c>
      <c r="G11" s="59"/>
      <c r="H11" s="60">
        <f>IF(ISERROR((D11/B5)*100),0,(D11/B5)*100)</f>
        <v>904.0736157759316</v>
      </c>
      <c r="I11" s="61">
        <f t="shared" si="0"/>
        <v>1.9306188910928086</v>
      </c>
      <c r="J11" s="58">
        <f t="shared" si="1"/>
        <v>15649.518489390408</v>
      </c>
      <c r="K11" s="58">
        <f t="shared" si="2"/>
        <v>8105.959473198848</v>
      </c>
      <c r="L11" s="58">
        <f>IF(ISERROR(F11/B5),0,F11/B5)</f>
        <v>141483.1676585548</v>
      </c>
      <c r="M11" s="59">
        <v>101.37</v>
      </c>
    </row>
    <row r="12" spans="1:13" ht="13.5" customHeight="1">
      <c r="A12" s="15" t="s">
        <v>7</v>
      </c>
      <c r="B12" s="16" t="s">
        <v>8</v>
      </c>
      <c r="C12" s="17" t="s">
        <v>31</v>
      </c>
      <c r="D12" s="57">
        <f>SUM('鳥取市:北栄町'!D12)</f>
        <v>1330786</v>
      </c>
      <c r="E12" s="57">
        <f>SUM('鳥取市:北栄町'!E12)</f>
        <v>2519812</v>
      </c>
      <c r="F12" s="57">
        <f>SUM('鳥取市:北栄町'!F12)</f>
        <v>17119926950</v>
      </c>
      <c r="G12" s="64"/>
      <c r="H12" s="65">
        <f>IF(ISERROR((D12/B6)*100),0,(D12/B6)*100)</f>
        <v>1102.922260898392</v>
      </c>
      <c r="I12" s="66">
        <f t="shared" si="0"/>
        <v>1.8934764868280851</v>
      </c>
      <c r="J12" s="63">
        <f t="shared" si="1"/>
        <v>12864.522883468868</v>
      </c>
      <c r="K12" s="63">
        <f t="shared" si="2"/>
        <v>6794.128669122934</v>
      </c>
      <c r="L12" s="63">
        <f>IF(ISERROR(F12/B6),0,F12/B6)</f>
        <v>141885.68664014587</v>
      </c>
      <c r="M12" s="64">
        <v>101.81</v>
      </c>
    </row>
    <row r="13" spans="1:13" ht="13.5" customHeight="1">
      <c r="A13" s="15"/>
      <c r="B13" s="18" t="s">
        <v>9</v>
      </c>
      <c r="C13" s="19" t="s">
        <v>6</v>
      </c>
      <c r="D13" s="57">
        <f>SUM('鳥取市:北栄町'!D13)</f>
        <v>2251368</v>
      </c>
      <c r="E13" s="57">
        <f>SUM('鳥取市:北栄町'!E13)</f>
        <v>4297105</v>
      </c>
      <c r="F13" s="57">
        <f>SUM('鳥取市:北栄町'!F13)</f>
        <v>31526591980</v>
      </c>
      <c r="G13" s="64"/>
      <c r="H13" s="65">
        <f>IF(ISERROR((D13/B7)*100),0,(D13/B7)*100)</f>
        <v>1011.9144575389013</v>
      </c>
      <c r="I13" s="66">
        <f t="shared" si="0"/>
        <v>1.9086639767465825</v>
      </c>
      <c r="J13" s="63">
        <f t="shared" si="1"/>
        <v>14003.304648551459</v>
      </c>
      <c r="K13" s="63">
        <f t="shared" si="2"/>
        <v>7336.705056078453</v>
      </c>
      <c r="L13" s="63">
        <f>IF(ISERROR(F13/B7),0,F13/B7)</f>
        <v>141701.46427190924</v>
      </c>
      <c r="M13" s="64">
        <v>101.61</v>
      </c>
    </row>
    <row r="14" spans="1:13" ht="13.5" customHeight="1">
      <c r="A14" s="21"/>
      <c r="B14" s="22" t="s">
        <v>32</v>
      </c>
      <c r="C14" s="23" t="s">
        <v>33</v>
      </c>
      <c r="D14" s="67">
        <f>SUM('鳥取市:北栄町'!D14)</f>
        <v>102</v>
      </c>
      <c r="E14" s="67">
        <f>SUM('鳥取市:北栄町'!E14)</f>
        <v>968</v>
      </c>
      <c r="F14" s="67">
        <f>SUM('鳥取市:北栄町'!F14)</f>
        <v>37245406</v>
      </c>
      <c r="G14" s="69"/>
      <c r="H14" s="70">
        <f>IF(ISERROR((D14/B5)*100),0,(D14/B5)*100)</f>
        <v>0.10017087973602026</v>
      </c>
      <c r="I14" s="71">
        <f t="shared" si="0"/>
        <v>9.490196078431373</v>
      </c>
      <c r="J14" s="68">
        <f t="shared" si="1"/>
        <v>365151.03921568627</v>
      </c>
      <c r="K14" s="68">
        <f t="shared" si="2"/>
        <v>38476.65909090909</v>
      </c>
      <c r="L14" s="68">
        <f>IF(ISERROR(F14/B5),0,F14/B5)</f>
        <v>365.7750083475733</v>
      </c>
      <c r="M14" s="69">
        <v>92.57</v>
      </c>
    </row>
    <row r="15" spans="1:13" ht="13.5" customHeight="1">
      <c r="A15" s="22" t="s">
        <v>10</v>
      </c>
      <c r="B15" s="22"/>
      <c r="C15" s="24" t="s">
        <v>31</v>
      </c>
      <c r="D15" s="67">
        <f>SUM('鳥取市:北栄町'!D15)</f>
        <v>119</v>
      </c>
      <c r="E15" s="67">
        <f>SUM('鳥取市:北栄町'!E15)</f>
        <v>1482</v>
      </c>
      <c r="F15" s="67">
        <f>SUM('鳥取市:北栄町'!F15)</f>
        <v>56141994</v>
      </c>
      <c r="G15" s="74"/>
      <c r="H15" s="75">
        <f>IF(ISERROR((D15/B6)*100),0,(D15/B6)*100)</f>
        <v>0.09862423338305984</v>
      </c>
      <c r="I15" s="76">
        <f t="shared" si="0"/>
        <v>12.453781512605042</v>
      </c>
      <c r="J15" s="73">
        <f t="shared" si="1"/>
        <v>471781.46218487393</v>
      </c>
      <c r="K15" s="73">
        <f t="shared" si="2"/>
        <v>37882.58704453441</v>
      </c>
      <c r="L15" s="73">
        <f>IF(ISERROR(F15/B6),0,F15/B6)</f>
        <v>465.2908503232223</v>
      </c>
      <c r="M15" s="74">
        <v>89.75</v>
      </c>
    </row>
    <row r="16" spans="1:13" ht="13.5" customHeight="1">
      <c r="A16" s="22"/>
      <c r="B16" s="25" t="s">
        <v>5</v>
      </c>
      <c r="C16" s="26" t="s">
        <v>6</v>
      </c>
      <c r="D16" s="67">
        <f>SUM('鳥取市:北栄町'!D16)</f>
        <v>221</v>
      </c>
      <c r="E16" s="67">
        <f>SUM('鳥取市:北栄町'!E16)</f>
        <v>2450</v>
      </c>
      <c r="F16" s="67">
        <f>SUM('鳥取市:北栄町'!F16)</f>
        <v>93387400</v>
      </c>
      <c r="G16" s="74"/>
      <c r="H16" s="75">
        <f>IF(ISERROR((D16/B7)*100),0,(D16/B7)*100)</f>
        <v>0.09933209280583946</v>
      </c>
      <c r="I16" s="76">
        <f t="shared" si="0"/>
        <v>11.085972850678733</v>
      </c>
      <c r="J16" s="73">
        <f t="shared" si="1"/>
        <v>422567.42081447964</v>
      </c>
      <c r="K16" s="73">
        <f t="shared" si="2"/>
        <v>38117.30612244898</v>
      </c>
      <c r="L16" s="73">
        <f>IF(ISERROR(F16/B7),0,F16/B7)</f>
        <v>419.74506261068115</v>
      </c>
      <c r="M16" s="74">
        <v>90.85</v>
      </c>
    </row>
    <row r="17" spans="1:13" ht="13.5" customHeight="1">
      <c r="A17" s="22"/>
      <c r="B17" s="22" t="s">
        <v>32</v>
      </c>
      <c r="C17" s="23" t="s">
        <v>33</v>
      </c>
      <c r="D17" s="67">
        <f>SUM('鳥取市:北栄町'!D17)</f>
        <v>143408</v>
      </c>
      <c r="E17" s="67">
        <f>SUM('鳥取市:北栄町'!E17)</f>
        <v>336516</v>
      </c>
      <c r="F17" s="67">
        <f>SUM('鳥取市:北栄町'!F17)</f>
        <v>2174697030</v>
      </c>
      <c r="G17" s="69"/>
      <c r="H17" s="70">
        <f>IF(ISERROR((D17/B5)*100),0,(D17/B5)*100)</f>
        <v>140.83632863905095</v>
      </c>
      <c r="I17" s="71">
        <f t="shared" si="0"/>
        <v>2.3465636505634273</v>
      </c>
      <c r="J17" s="68">
        <f t="shared" si="1"/>
        <v>15164.405263304698</v>
      </c>
      <c r="K17" s="68">
        <f t="shared" si="2"/>
        <v>6462.388207395785</v>
      </c>
      <c r="L17" s="68">
        <f>IF(ISERROR(F17/B5),0,F17/B5)</f>
        <v>21356.99163278534</v>
      </c>
      <c r="M17" s="69">
        <v>99.44</v>
      </c>
    </row>
    <row r="18" spans="1:13" ht="13.5" customHeight="1">
      <c r="A18" s="22" t="s">
        <v>7</v>
      </c>
      <c r="B18" s="22" t="s">
        <v>8</v>
      </c>
      <c r="C18" s="24" t="s">
        <v>31</v>
      </c>
      <c r="D18" s="67">
        <f>SUM('鳥取市:北栄町'!D18)</f>
        <v>185284</v>
      </c>
      <c r="E18" s="67">
        <f>SUM('鳥取市:北栄町'!E18)</f>
        <v>415745</v>
      </c>
      <c r="F18" s="67">
        <f>SUM('鳥取市:北栄町'!F18)</f>
        <v>2691368750</v>
      </c>
      <c r="G18" s="74"/>
      <c r="H18" s="75">
        <f>IF(ISERROR((D18/B6)*100),0,(D18/B6)*100)</f>
        <v>153.5587601524946</v>
      </c>
      <c r="I18" s="76">
        <f t="shared" si="0"/>
        <v>2.2438256946093564</v>
      </c>
      <c r="J18" s="73">
        <f t="shared" si="1"/>
        <v>14525.640368299475</v>
      </c>
      <c r="K18" s="73">
        <f t="shared" si="2"/>
        <v>6473.604613404851</v>
      </c>
      <c r="L18" s="73">
        <f>IF(ISERROR(F18/B6),0,F18/B6)</f>
        <v>22305.393253770926</v>
      </c>
      <c r="M18" s="74">
        <v>99.84</v>
      </c>
    </row>
    <row r="19" spans="1:13" ht="13.5" customHeight="1">
      <c r="A19" s="22"/>
      <c r="B19" s="22" t="s">
        <v>9</v>
      </c>
      <c r="C19" s="26" t="s">
        <v>6</v>
      </c>
      <c r="D19" s="67">
        <f>SUM('鳥取市:北栄町'!D19)</f>
        <v>328692</v>
      </c>
      <c r="E19" s="67">
        <f>SUM('鳥取市:北栄町'!E19)</f>
        <v>752261</v>
      </c>
      <c r="F19" s="67">
        <f>SUM('鳥取市:北栄町'!F19)</f>
        <v>4866065780</v>
      </c>
      <c r="G19" s="74"/>
      <c r="H19" s="75">
        <f>IF(ISERROR((D19/B7)*100),0,(D19/B7)*100)</f>
        <v>147.7360373236968</v>
      </c>
      <c r="I19" s="76">
        <f t="shared" si="0"/>
        <v>2.288650164896012</v>
      </c>
      <c r="J19" s="73">
        <f t="shared" si="1"/>
        <v>14804.332870894332</v>
      </c>
      <c r="K19" s="73">
        <f t="shared" si="2"/>
        <v>6468.587072837752</v>
      </c>
      <c r="L19" s="73">
        <f>IF(ISERROR(F19/B7),0,F19/B7)</f>
        <v>21871.334735668763</v>
      </c>
      <c r="M19" s="74">
        <v>99.66</v>
      </c>
    </row>
    <row r="20" spans="1:13" ht="13.5" customHeight="1">
      <c r="A20" s="12"/>
      <c r="B20" s="27"/>
      <c r="C20" s="20" t="s">
        <v>33</v>
      </c>
      <c r="D20" s="57">
        <f>SUM('鳥取市:北栄町'!D20)</f>
        <v>491290</v>
      </c>
      <c r="E20" s="57">
        <f>SUM('鳥取市:北栄町'!E20)</f>
        <v>715819</v>
      </c>
      <c r="F20" s="57">
        <f>SUM('鳥取市:北栄町'!F20)</f>
        <v>6778038820</v>
      </c>
      <c r="G20" s="59"/>
      <c r="H20" s="60">
        <f>IF(ISERROR((D20/B5)*100),0,(D20/B5)*100)</f>
        <v>482.47991672068036</v>
      </c>
      <c r="I20" s="61">
        <f t="shared" si="0"/>
        <v>1.45701927578416</v>
      </c>
      <c r="J20" s="58">
        <f t="shared" si="1"/>
        <v>13796.411121740723</v>
      </c>
      <c r="K20" s="58">
        <f t="shared" si="2"/>
        <v>9468.928346411592</v>
      </c>
      <c r="L20" s="58">
        <f>IF(ISERROR(F20/B5),0,F20/B5)</f>
        <v>66564.91289061733</v>
      </c>
      <c r="M20" s="59">
        <v>107.66</v>
      </c>
    </row>
    <row r="21" spans="1:13" ht="13.5" customHeight="1">
      <c r="A21" s="28" t="s">
        <v>34</v>
      </c>
      <c r="B21" s="29"/>
      <c r="C21" s="17" t="s">
        <v>11</v>
      </c>
      <c r="D21" s="57">
        <f>SUM('鳥取市:北栄町'!D21)</f>
        <v>696496</v>
      </c>
      <c r="E21" s="57">
        <f>SUM('鳥取市:北栄町'!E21)</f>
        <v>1035501</v>
      </c>
      <c r="F21" s="57">
        <f>SUM('鳥取市:北栄町'!F21)</f>
        <v>8375053260</v>
      </c>
      <c r="G21" s="64"/>
      <c r="H21" s="65">
        <f>IF(ISERROR((D21/B6)*100),0,(D21/B6)*100)</f>
        <v>577.2385214652743</v>
      </c>
      <c r="I21" s="66">
        <f t="shared" si="0"/>
        <v>1.4867292848774436</v>
      </c>
      <c r="J21" s="63">
        <f t="shared" si="1"/>
        <v>12024.553278123636</v>
      </c>
      <c r="K21" s="63">
        <f t="shared" si="2"/>
        <v>8087.9238745303</v>
      </c>
      <c r="L21" s="63">
        <f>IF(ISERROR(F21/B6),0,F21/B6)</f>
        <v>69410.35355544505</v>
      </c>
      <c r="M21" s="64">
        <v>107.27</v>
      </c>
    </row>
    <row r="22" spans="1:13" ht="13.5" customHeight="1">
      <c r="A22" s="30"/>
      <c r="B22" s="31"/>
      <c r="C22" s="19" t="s">
        <v>6</v>
      </c>
      <c r="D22" s="57">
        <f>SUM('鳥取市:北栄町'!D22)</f>
        <v>1187786</v>
      </c>
      <c r="E22" s="57">
        <f>SUM('鳥取市:北栄町'!E22)</f>
        <v>1751320</v>
      </c>
      <c r="F22" s="57">
        <f>SUM('鳥取市:北栄町'!F22)</f>
        <v>15153092080</v>
      </c>
      <c r="G22" s="64"/>
      <c r="H22" s="65">
        <f>IF(ISERROR((D22/B7)*100),0,(D22/B7)*100)</f>
        <v>533.8699963143748</v>
      </c>
      <c r="I22" s="66">
        <f t="shared" si="0"/>
        <v>1.4744406820757274</v>
      </c>
      <c r="J22" s="63">
        <f t="shared" si="1"/>
        <v>12757.426068332174</v>
      </c>
      <c r="K22" s="63">
        <f t="shared" si="2"/>
        <v>8652.383390813786</v>
      </c>
      <c r="L22" s="63">
        <f>IF(ISERROR(F22/B7),0,F22/B7)</f>
        <v>68108.07008081407</v>
      </c>
      <c r="M22" s="64">
        <v>107.44</v>
      </c>
    </row>
    <row r="23" spans="1:13" ht="13.5" customHeight="1">
      <c r="A23" s="32" t="s">
        <v>35</v>
      </c>
      <c r="B23" s="22" t="s">
        <v>32</v>
      </c>
      <c r="C23" s="23" t="s">
        <v>33</v>
      </c>
      <c r="D23" s="67">
        <f>SUM('鳥取市:北栄町'!D23)</f>
        <v>0</v>
      </c>
      <c r="E23" s="67">
        <f>SUM('鳥取市:北栄町'!E23)</f>
        <v>0</v>
      </c>
      <c r="F23" s="67">
        <f>SUM('鳥取市:北栄町'!F23)</f>
        <v>0</v>
      </c>
      <c r="G23" s="69"/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 customHeight="1">
      <c r="A24" s="32" t="s">
        <v>36</v>
      </c>
      <c r="B24" s="22"/>
      <c r="C24" s="24" t="s">
        <v>12</v>
      </c>
      <c r="D24" s="67">
        <f>SUM('鳥取市:北栄町'!D24)</f>
        <v>0</v>
      </c>
      <c r="E24" s="67">
        <f>SUM('鳥取市:北栄町'!E24)</f>
        <v>0</v>
      </c>
      <c r="F24" s="67">
        <f>SUM('鳥取市:北栄町'!F24)</f>
        <v>0</v>
      </c>
      <c r="G24" s="74"/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 customHeight="1">
      <c r="A25" s="32" t="s">
        <v>37</v>
      </c>
      <c r="B25" s="25" t="s">
        <v>13</v>
      </c>
      <c r="C25" s="26" t="s">
        <v>14</v>
      </c>
      <c r="D25" s="67">
        <f>SUM('鳥取市:北栄町'!D25)</f>
        <v>0</v>
      </c>
      <c r="E25" s="67">
        <f>SUM('鳥取市:北栄町'!E25)</f>
        <v>0</v>
      </c>
      <c r="F25" s="67">
        <f>SUM('鳥取市:北栄町'!F25)</f>
        <v>0</v>
      </c>
      <c r="G25" s="74"/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 customHeight="1">
      <c r="A26" s="32" t="s">
        <v>15</v>
      </c>
      <c r="B26" s="22" t="s">
        <v>16</v>
      </c>
      <c r="C26" s="23" t="s">
        <v>33</v>
      </c>
      <c r="D26" s="67">
        <f>SUM('鳥取市:北栄町'!D26)</f>
        <v>0</v>
      </c>
      <c r="E26" s="67">
        <f>SUM('鳥取市:北栄町'!E26)</f>
        <v>0</v>
      </c>
      <c r="F26" s="67">
        <f>SUM('鳥取市:北栄町'!F26)</f>
        <v>0</v>
      </c>
      <c r="G26" s="69"/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 customHeight="1">
      <c r="A27" s="32" t="s">
        <v>17</v>
      </c>
      <c r="B27" s="22"/>
      <c r="C27" s="24" t="s">
        <v>31</v>
      </c>
      <c r="D27" s="67">
        <f>SUM('鳥取市:北栄町'!D27)</f>
        <v>0</v>
      </c>
      <c r="E27" s="67">
        <f>SUM('鳥取市:北栄町'!E27)</f>
        <v>0</v>
      </c>
      <c r="F27" s="67">
        <f>SUM('鳥取市:北栄町'!F27)</f>
        <v>0</v>
      </c>
      <c r="G27" s="74"/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 customHeight="1">
      <c r="A28" s="22"/>
      <c r="B28" s="25" t="s">
        <v>38</v>
      </c>
      <c r="C28" s="26" t="s">
        <v>14</v>
      </c>
      <c r="D28" s="67">
        <f>SUM('鳥取市:北栄町'!D28)</f>
        <v>0</v>
      </c>
      <c r="E28" s="67">
        <f>SUM('鳥取市:北栄町'!E28)</f>
        <v>0</v>
      </c>
      <c r="F28" s="67">
        <f>SUM('鳥取市:北栄町'!F28)</f>
        <v>0</v>
      </c>
      <c r="G28" s="74"/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 customHeight="1">
      <c r="A29" s="33"/>
      <c r="B29" s="29"/>
      <c r="C29" s="20" t="s">
        <v>33</v>
      </c>
      <c r="D29" s="57">
        <f>SUM('鳥取市:北栄町'!D29)</f>
        <v>1376</v>
      </c>
      <c r="E29" s="57">
        <f>SUM('鳥取市:北栄町'!E29)</f>
        <v>11416</v>
      </c>
      <c r="F29" s="57">
        <f>SUM('鳥取市:北栄町'!F29)</f>
        <v>77991250</v>
      </c>
      <c r="G29" s="59"/>
      <c r="H29" s="60">
        <f>IF(ISERROR((D29/B5)*100),0,(D29/B5)*100)</f>
        <v>1.3513248089878813</v>
      </c>
      <c r="I29" s="61">
        <f t="shared" si="0"/>
        <v>8.296511627906977</v>
      </c>
      <c r="J29" s="58">
        <f t="shared" si="1"/>
        <v>56679.6875</v>
      </c>
      <c r="K29" s="58">
        <f t="shared" si="2"/>
        <v>6831.749299229152</v>
      </c>
      <c r="L29" s="58">
        <f>IF(ISERROR(F29/B5),0,F29/B5)</f>
        <v>765.9266788443031</v>
      </c>
      <c r="M29" s="59">
        <v>117.25</v>
      </c>
    </row>
    <row r="30" spans="1:13" ht="13.5" customHeight="1">
      <c r="A30" s="28" t="s">
        <v>39</v>
      </c>
      <c r="B30" s="29"/>
      <c r="C30" s="17" t="s">
        <v>18</v>
      </c>
      <c r="D30" s="57">
        <f>SUM('鳥取市:北栄町'!D30)</f>
        <v>1410</v>
      </c>
      <c r="E30" s="57">
        <f>SUM('鳥取市:北栄町'!E30)</f>
        <v>12596</v>
      </c>
      <c r="F30" s="57">
        <f>SUM('鳥取市:北栄町'!F30)</f>
        <v>120796000</v>
      </c>
      <c r="G30" s="64"/>
      <c r="H30" s="65">
        <f>IF(ISERROR((D30/B6)*100),0,(D30/B6)*100)</f>
        <v>1.1685728493286922</v>
      </c>
      <c r="I30" s="66">
        <f t="shared" si="0"/>
        <v>8.933333333333334</v>
      </c>
      <c r="J30" s="63">
        <f t="shared" si="1"/>
        <v>85670.9219858156</v>
      </c>
      <c r="K30" s="63">
        <f t="shared" si="2"/>
        <v>9590.028580501747</v>
      </c>
      <c r="L30" s="63">
        <f>IF(ISERROR(F30/B6),0,F30/B6)</f>
        <v>1001.1271340958064</v>
      </c>
      <c r="M30" s="64">
        <v>115.69</v>
      </c>
    </row>
    <row r="31" spans="1:13" ht="13.5" customHeight="1">
      <c r="A31" s="15"/>
      <c r="B31" s="34"/>
      <c r="C31" s="19" t="s">
        <v>6</v>
      </c>
      <c r="D31" s="57">
        <f>SUM('鳥取市:北栄町'!D31)</f>
        <v>2786</v>
      </c>
      <c r="E31" s="57">
        <f>SUM('鳥取市:北栄町'!E31)</f>
        <v>24012</v>
      </c>
      <c r="F31" s="57">
        <f>SUM('鳥取市:北栄町'!F31)</f>
        <v>226684415</v>
      </c>
      <c r="G31" s="64"/>
      <c r="H31" s="65">
        <f>IF(ISERROR((D31/B7)*100),0,(D31/B7)*100)</f>
        <v>1.2522136224301754</v>
      </c>
      <c r="I31" s="66">
        <f t="shared" si="0"/>
        <v>8.61880832735104</v>
      </c>
      <c r="J31" s="63">
        <f t="shared" si="1"/>
        <v>81365.54737975592</v>
      </c>
      <c r="K31" s="63">
        <f t="shared" si="2"/>
        <v>9440.463726470098</v>
      </c>
      <c r="L31" s="63">
        <f>IF(ISERROR(F31/B7),0,F31/B7)</f>
        <v>1018.8704682541822</v>
      </c>
      <c r="M31" s="64">
        <v>116.41</v>
      </c>
    </row>
    <row r="32" spans="1:13" ht="13.5" customHeight="1">
      <c r="A32" s="35"/>
      <c r="B32" s="36"/>
      <c r="C32" s="37" t="s">
        <v>33</v>
      </c>
      <c r="D32" s="67">
        <f>SUM('鳥取市:北栄町'!D32)</f>
        <v>1606183</v>
      </c>
      <c r="E32" s="67">
        <f>SUM('鳥取市:北栄町'!E32)</f>
        <v>3734302</v>
      </c>
      <c r="F32" s="67">
        <f>SUM('鳥取市:北栄町'!F32)</f>
        <v>47814346919</v>
      </c>
      <c r="G32" s="69"/>
      <c r="H32" s="70">
        <f>IF(ISERROR((D32/B5)*100),0,(D32/B5)*100)</f>
        <v>1577.3800404611789</v>
      </c>
      <c r="I32" s="71">
        <f t="shared" si="0"/>
        <v>2.324954254901216</v>
      </c>
      <c r="J32" s="68">
        <f t="shared" si="1"/>
        <v>29768.92852122081</v>
      </c>
      <c r="K32" s="68">
        <f t="shared" si="2"/>
        <v>12804.092148679994</v>
      </c>
      <c r="L32" s="68">
        <f>IF(ISERROR(F32/B5),0,F32/B5)</f>
        <v>469569.13675289217</v>
      </c>
      <c r="M32" s="69">
        <v>102.55</v>
      </c>
    </row>
    <row r="33" spans="1:13" ht="13.5" customHeight="1">
      <c r="A33" s="38" t="s">
        <v>19</v>
      </c>
      <c r="B33" s="39"/>
      <c r="C33" s="24" t="s">
        <v>31</v>
      </c>
      <c r="D33" s="67">
        <f>SUM('鳥取市:北栄町'!D33)</f>
        <v>2266017</v>
      </c>
      <c r="E33" s="67">
        <f>SUM('鳥取市:北栄町'!E33)</f>
        <v>4961308</v>
      </c>
      <c r="F33" s="67">
        <f>SUM('鳥取市:北栄町'!F33)</f>
        <v>37256855922</v>
      </c>
      <c r="G33" s="74"/>
      <c r="H33" s="75">
        <f>IF(ISERROR((D33/B6)*100),0,(D33/B6)*100)</f>
        <v>1878.0183988065637</v>
      </c>
      <c r="I33" s="76">
        <f t="shared" si="0"/>
        <v>2.189439885049406</v>
      </c>
      <c r="J33" s="73">
        <f t="shared" si="1"/>
        <v>16441.560642307628</v>
      </c>
      <c r="K33" s="73">
        <f t="shared" si="2"/>
        <v>7509.4825642753885</v>
      </c>
      <c r="L33" s="73">
        <f>IF(ISERROR(F33/B6),0,F33/B6)</f>
        <v>308775.53391347587</v>
      </c>
      <c r="M33" s="74">
        <v>102.52</v>
      </c>
    </row>
    <row r="34" spans="1:13" ht="13.5" customHeight="1">
      <c r="A34" s="40"/>
      <c r="B34" s="41"/>
      <c r="C34" s="26" t="s">
        <v>6</v>
      </c>
      <c r="D34" s="118">
        <f>SUM('鳥取市:北栄町'!D34)</f>
        <v>3872200</v>
      </c>
      <c r="E34" s="118">
        <f>SUM('鳥取市:北栄町'!E34)</f>
        <v>8695610</v>
      </c>
      <c r="F34" s="118">
        <f>SUM('鳥取市:北栄町'!F34)</f>
        <v>100098724809</v>
      </c>
      <c r="G34" s="79"/>
      <c r="H34" s="80">
        <f>IF(ISERROR((D34/B7)*100),0,(D34/B7)*100)</f>
        <v>1740.424116573627</v>
      </c>
      <c r="I34" s="81">
        <f t="shared" si="0"/>
        <v>2.2456510510820724</v>
      </c>
      <c r="J34" s="78">
        <f>IF(ISERROR(F34/D34),0,F34/D34)</f>
        <v>25850.608132069625</v>
      </c>
      <c r="K34" s="78">
        <f>IF(ISERROR(F34/E34),0,F34/E34)</f>
        <v>11511.40918336954</v>
      </c>
      <c r="L34" s="78">
        <f>IF(ISERROR(F34/B7),0,F34/B7)</f>
        <v>449910.218211483</v>
      </c>
      <c r="M34" s="79">
        <v>102.54</v>
      </c>
    </row>
    <row r="35" ht="13.5" customHeight="1"/>
    <row r="36" ht="13.5" customHeight="1">
      <c r="A36" s="2" t="s">
        <v>40</v>
      </c>
    </row>
    <row r="37" spans="1:13" ht="36" customHeight="1">
      <c r="A37" s="42"/>
      <c r="B37" s="44" t="s">
        <v>56</v>
      </c>
      <c r="C37" s="43" t="s">
        <v>41</v>
      </c>
      <c r="D37" s="9" t="s">
        <v>42</v>
      </c>
      <c r="E37" s="10" t="s">
        <v>43</v>
      </c>
      <c r="F37" s="10" t="s">
        <v>26</v>
      </c>
      <c r="G37" s="11" t="s">
        <v>44</v>
      </c>
      <c r="H37" s="9" t="s">
        <v>1</v>
      </c>
      <c r="I37" s="10" t="s">
        <v>27</v>
      </c>
      <c r="J37" s="10" t="s">
        <v>28</v>
      </c>
      <c r="K37" s="10" t="s">
        <v>29</v>
      </c>
      <c r="L37" s="10" t="s">
        <v>30</v>
      </c>
      <c r="M37" s="11" t="s">
        <v>52</v>
      </c>
    </row>
    <row r="38" spans="1:13" ht="13.5" customHeight="1">
      <c r="A38" s="53"/>
      <c r="B38" s="120">
        <f>SUM('鳥取市:北栄町'!B38)</f>
        <v>9595</v>
      </c>
      <c r="C38" s="45" t="s">
        <v>3</v>
      </c>
      <c r="D38" s="57">
        <f>SUM('鳥取市:北栄町'!D38)</f>
        <v>91459</v>
      </c>
      <c r="E38" s="57">
        <f>SUM('鳥取市:北栄町'!E38)</f>
        <v>154206</v>
      </c>
      <c r="F38" s="57">
        <f>SUM('鳥取市:北栄町'!F38)</f>
        <v>1040232972</v>
      </c>
      <c r="G38" s="59"/>
      <c r="H38" s="60">
        <f aca="true" t="shared" si="3" ref="H38:H49">IF(ISERROR((D38/B38)*100),0,(D38/B38)*100)</f>
        <v>953.1943720687858</v>
      </c>
      <c r="I38" s="61">
        <f aca="true" t="shared" si="4" ref="I38:I49">IF(ISERROR(E38/D38),0,E38/D38)</f>
        <v>1.6860669808329416</v>
      </c>
      <c r="J38" s="58">
        <f aca="true" t="shared" si="5" ref="J38:J49">IF(ISERROR(F38/D38),0,F38/D38)</f>
        <v>11373.762800817853</v>
      </c>
      <c r="K38" s="58">
        <f aca="true" t="shared" si="6" ref="K38:K49">IF(ISERROR(F38/E38),0,F38/E38)</f>
        <v>6745.736041399167</v>
      </c>
      <c r="L38" s="58">
        <f aca="true" t="shared" si="7" ref="L38:L49">IF(ISERROR(F38/B38),0,F38/B38)</f>
        <v>108414.06690984887</v>
      </c>
      <c r="M38" s="59">
        <v>94.34</v>
      </c>
    </row>
    <row r="39" spans="1:13" ht="13.5" customHeight="1">
      <c r="A39" s="54" t="s">
        <v>45</v>
      </c>
      <c r="B39" s="119">
        <f>SUM('鳥取市:北栄町'!B39)</f>
        <v>9432</v>
      </c>
      <c r="C39" s="46" t="s">
        <v>12</v>
      </c>
      <c r="D39" s="57">
        <f>SUM('鳥取市:北栄町'!D39)</f>
        <v>87069</v>
      </c>
      <c r="E39" s="57">
        <f>SUM('鳥取市:北栄町'!E39)</f>
        <v>141490</v>
      </c>
      <c r="F39" s="57">
        <f>SUM('鳥取市:北栄町'!F39)</f>
        <v>955519360</v>
      </c>
      <c r="G39" s="64"/>
      <c r="H39" s="65">
        <f t="shared" si="3"/>
        <v>923.1234096692112</v>
      </c>
      <c r="I39" s="66">
        <f t="shared" si="4"/>
        <v>1.6250330197889031</v>
      </c>
      <c r="J39" s="63">
        <f t="shared" si="5"/>
        <v>10974.277412167361</v>
      </c>
      <c r="K39" s="63">
        <f t="shared" si="6"/>
        <v>6753.26425895823</v>
      </c>
      <c r="L39" s="63">
        <f t="shared" si="7"/>
        <v>101306.12383375742</v>
      </c>
      <c r="M39" s="64">
        <v>97.44</v>
      </c>
    </row>
    <row r="40" spans="1:13" ht="13.5" customHeight="1">
      <c r="A40" s="47" t="s">
        <v>49</v>
      </c>
      <c r="B40" s="89">
        <f>B38+B39</f>
        <v>19027</v>
      </c>
      <c r="C40" s="48" t="s">
        <v>6</v>
      </c>
      <c r="D40" s="57">
        <f>SUM('鳥取市:北栄町'!D40)</f>
        <v>178528</v>
      </c>
      <c r="E40" s="57">
        <f>SUM('鳥取市:北栄町'!E40)</f>
        <v>295696</v>
      </c>
      <c r="F40" s="57">
        <f>SUM('鳥取市:北栄町'!F40)</f>
        <v>1995752332</v>
      </c>
      <c r="G40" s="84"/>
      <c r="H40" s="85">
        <f t="shared" si="3"/>
        <v>938.287696431387</v>
      </c>
      <c r="I40" s="86">
        <f t="shared" si="4"/>
        <v>1.6563004122602616</v>
      </c>
      <c r="J40" s="83">
        <f t="shared" si="5"/>
        <v>11178.931775407778</v>
      </c>
      <c r="K40" s="83">
        <f t="shared" si="6"/>
        <v>6749.3382798549865</v>
      </c>
      <c r="L40" s="83">
        <f t="shared" si="7"/>
        <v>104890.54144111</v>
      </c>
      <c r="M40" s="84">
        <v>95.78</v>
      </c>
    </row>
    <row r="41" spans="1:13" ht="13.5" customHeight="1">
      <c r="A41" s="55"/>
      <c r="B41" s="122">
        <f>SUM('鳥取市:北栄町'!B41)</f>
        <v>14403</v>
      </c>
      <c r="C41" s="49" t="s">
        <v>33</v>
      </c>
      <c r="D41" s="67">
        <f>SUM('鳥取市:北栄町'!D41)</f>
        <v>76031</v>
      </c>
      <c r="E41" s="67">
        <f>SUM('鳥取市:北栄町'!E41)</f>
        <v>159522</v>
      </c>
      <c r="F41" s="67">
        <f>SUM('鳥取市:北栄町'!F41)</f>
        <v>1638561786</v>
      </c>
      <c r="G41" s="69"/>
      <c r="H41" s="70">
        <f t="shared" si="3"/>
        <v>527.8830799139068</v>
      </c>
      <c r="I41" s="71">
        <f t="shared" si="4"/>
        <v>2.0981178729728662</v>
      </c>
      <c r="J41" s="68">
        <f t="shared" si="5"/>
        <v>21551.232865541686</v>
      </c>
      <c r="K41" s="68">
        <f t="shared" si="6"/>
        <v>10271.69785985632</v>
      </c>
      <c r="L41" s="68">
        <f t="shared" si="7"/>
        <v>113765.31181003958</v>
      </c>
      <c r="M41" s="69">
        <v>103.89</v>
      </c>
    </row>
    <row r="42" spans="1:13" ht="13.5" customHeight="1">
      <c r="A42" s="56" t="s">
        <v>46</v>
      </c>
      <c r="B42" s="121">
        <f>SUM('鳥取市:北栄町'!B42)</f>
        <v>12535</v>
      </c>
      <c r="C42" s="50" t="s">
        <v>12</v>
      </c>
      <c r="D42" s="67">
        <f>SUM('鳥取市:北栄町'!D42)</f>
        <v>106797</v>
      </c>
      <c r="E42" s="67">
        <f>SUM('鳥取市:北栄町'!E42)</f>
        <v>199314</v>
      </c>
      <c r="F42" s="67">
        <f>SUM('鳥取市:北栄町'!F42)</f>
        <v>1700513038</v>
      </c>
      <c r="G42" s="74"/>
      <c r="H42" s="75">
        <f t="shared" si="3"/>
        <v>851.9904268049462</v>
      </c>
      <c r="I42" s="76">
        <f t="shared" si="4"/>
        <v>1.8662883788870475</v>
      </c>
      <c r="J42" s="73">
        <f t="shared" si="5"/>
        <v>15922.853994026049</v>
      </c>
      <c r="K42" s="73">
        <f t="shared" si="6"/>
        <v>8531.829364720994</v>
      </c>
      <c r="L42" s="73">
        <f t="shared" si="7"/>
        <v>135661.19170323096</v>
      </c>
      <c r="M42" s="74">
        <v>101.07</v>
      </c>
    </row>
    <row r="43" spans="1:13" ht="13.5" customHeight="1">
      <c r="A43" s="51" t="s">
        <v>49</v>
      </c>
      <c r="B43" s="92">
        <f>B41+B42</f>
        <v>26938</v>
      </c>
      <c r="C43" s="52" t="s">
        <v>6</v>
      </c>
      <c r="D43" s="67">
        <f>SUM('鳥取市:北栄町'!D43)</f>
        <v>182828</v>
      </c>
      <c r="E43" s="67">
        <f>SUM('鳥取市:北栄町'!E43)</f>
        <v>358836</v>
      </c>
      <c r="F43" s="67">
        <f>SUM('鳥取市:北栄町'!F43)</f>
        <v>3339074824</v>
      </c>
      <c r="G43" s="79"/>
      <c r="H43" s="80">
        <f t="shared" si="3"/>
        <v>678.6992352810157</v>
      </c>
      <c r="I43" s="81">
        <f t="shared" si="4"/>
        <v>1.9626971798630406</v>
      </c>
      <c r="J43" s="78">
        <f t="shared" si="5"/>
        <v>18263.476185267027</v>
      </c>
      <c r="K43" s="78">
        <f t="shared" si="6"/>
        <v>9305.294964830731</v>
      </c>
      <c r="L43" s="78">
        <f t="shared" si="7"/>
        <v>123954.07320513773</v>
      </c>
      <c r="M43" s="79">
        <v>102.36</v>
      </c>
    </row>
    <row r="44" spans="1:13" ht="13.5" customHeight="1">
      <c r="A44" s="53"/>
      <c r="B44" s="120">
        <f>SUM('鳥取市:北栄町'!B44)</f>
        <v>20668</v>
      </c>
      <c r="C44" s="45" t="s">
        <v>33</v>
      </c>
      <c r="D44" s="57">
        <f>SUM('鳥取市:北栄町'!D44)</f>
        <v>187194</v>
      </c>
      <c r="E44" s="57">
        <f>SUM('鳥取市:北栄町'!E44)</f>
        <v>498710</v>
      </c>
      <c r="F44" s="57">
        <f>SUM('鳥取市:北栄町'!F44)</f>
        <v>6439941562</v>
      </c>
      <c r="G44" s="59"/>
      <c r="H44" s="60">
        <f t="shared" si="3"/>
        <v>905.7189858718793</v>
      </c>
      <c r="I44" s="61">
        <f t="shared" si="4"/>
        <v>2.6641345342265246</v>
      </c>
      <c r="J44" s="58">
        <f t="shared" si="5"/>
        <v>34402.49987713282</v>
      </c>
      <c r="K44" s="58">
        <f t="shared" si="6"/>
        <v>12913.199177878927</v>
      </c>
      <c r="L44" s="58">
        <f t="shared" si="7"/>
        <v>311589.9730017418</v>
      </c>
      <c r="M44" s="59">
        <v>101.21</v>
      </c>
    </row>
    <row r="45" spans="1:13" ht="13.5" customHeight="1">
      <c r="A45" s="54" t="s">
        <v>47</v>
      </c>
      <c r="B45" s="119">
        <f>SUM('鳥取市:北栄町'!B45)</f>
        <v>19460</v>
      </c>
      <c r="C45" s="46" t="s">
        <v>12</v>
      </c>
      <c r="D45" s="57">
        <f>SUM('鳥取市:北栄町'!D45)</f>
        <v>225126</v>
      </c>
      <c r="E45" s="57">
        <f>SUM('鳥取市:北栄町'!E45)</f>
        <v>479164</v>
      </c>
      <c r="F45" s="57">
        <f>SUM('鳥取市:北栄町'!F45)</f>
        <v>4895090400</v>
      </c>
      <c r="G45" s="64"/>
      <c r="H45" s="65">
        <f t="shared" si="3"/>
        <v>1156.8653648509764</v>
      </c>
      <c r="I45" s="66">
        <f t="shared" si="4"/>
        <v>2.1284258592965717</v>
      </c>
      <c r="J45" s="63">
        <f t="shared" si="5"/>
        <v>21743.78081607633</v>
      </c>
      <c r="K45" s="63">
        <f t="shared" si="6"/>
        <v>10215.897688474093</v>
      </c>
      <c r="L45" s="63">
        <f t="shared" si="7"/>
        <v>251546.26927029804</v>
      </c>
      <c r="M45" s="64">
        <v>100.88</v>
      </c>
    </row>
    <row r="46" spans="1:13" ht="13.5" customHeight="1">
      <c r="A46" s="47" t="s">
        <v>49</v>
      </c>
      <c r="B46" s="89">
        <f>B44+B45</f>
        <v>40128</v>
      </c>
      <c r="C46" s="48" t="s">
        <v>6</v>
      </c>
      <c r="D46" s="57">
        <f>SUM('鳥取市:北栄町'!D46)</f>
        <v>412320</v>
      </c>
      <c r="E46" s="57">
        <f>SUM('鳥取市:北栄町'!E46)</f>
        <v>977874</v>
      </c>
      <c r="F46" s="57">
        <f>SUM('鳥取市:北栄町'!F46)</f>
        <v>11335031962</v>
      </c>
      <c r="G46" s="84"/>
      <c r="H46" s="85">
        <f t="shared" si="3"/>
        <v>1027.5119617224882</v>
      </c>
      <c r="I46" s="86">
        <f t="shared" si="4"/>
        <v>2.371638533178114</v>
      </c>
      <c r="J46" s="83">
        <f t="shared" si="5"/>
        <v>27490.861374660457</v>
      </c>
      <c r="K46" s="83">
        <f t="shared" si="6"/>
        <v>11591.505615242864</v>
      </c>
      <c r="L46" s="83">
        <f t="shared" si="7"/>
        <v>282471.8890051834</v>
      </c>
      <c r="M46" s="84">
        <v>101.15</v>
      </c>
    </row>
    <row r="47" spans="1:13" ht="13.5" customHeight="1">
      <c r="A47" s="55"/>
      <c r="B47" s="122">
        <f>SUM('鳥取市:北栄町'!B47)</f>
        <v>57160</v>
      </c>
      <c r="C47" s="49" t="s">
        <v>33</v>
      </c>
      <c r="D47" s="67">
        <f>SUM('鳥取市:北栄町'!D47)</f>
        <v>1250130</v>
      </c>
      <c r="E47" s="67">
        <f>SUM('鳥取市:北栄町'!E47)</f>
        <v>2918484</v>
      </c>
      <c r="F47" s="67">
        <f>SUM('鳥取市:北栄町'!F47)</f>
        <v>38642432703</v>
      </c>
      <c r="G47" s="69"/>
      <c r="H47" s="70">
        <f t="shared" si="3"/>
        <v>2187.071378586424</v>
      </c>
      <c r="I47" s="71">
        <f t="shared" si="4"/>
        <v>2.334544407381632</v>
      </c>
      <c r="J47" s="68">
        <f t="shared" si="5"/>
        <v>30910.73144632958</v>
      </c>
      <c r="K47" s="68">
        <f t="shared" si="6"/>
        <v>13240.58405082913</v>
      </c>
      <c r="L47" s="68">
        <f t="shared" si="7"/>
        <v>676039.7603743877</v>
      </c>
      <c r="M47" s="69">
        <v>101.32</v>
      </c>
    </row>
    <row r="48" spans="1:13" ht="13.5" customHeight="1">
      <c r="A48" s="56" t="s">
        <v>48</v>
      </c>
      <c r="B48" s="121">
        <f>SUM('鳥取市:北栄町'!B48)</f>
        <v>79233</v>
      </c>
      <c r="C48" s="50" t="s">
        <v>20</v>
      </c>
      <c r="D48" s="67">
        <f>SUM('鳥取市:北栄町'!D48)</f>
        <v>1844412</v>
      </c>
      <c r="E48" s="67">
        <f>SUM('鳥取市:北栄町'!E48)</f>
        <v>4135759</v>
      </c>
      <c r="F48" s="67">
        <f>SUM('鳥取市:北栄町'!F48)</f>
        <v>44681359652</v>
      </c>
      <c r="G48" s="74"/>
      <c r="H48" s="75">
        <f t="shared" si="3"/>
        <v>2327.8330998447614</v>
      </c>
      <c r="I48" s="76">
        <f t="shared" si="4"/>
        <v>2.2423184190950827</v>
      </c>
      <c r="J48" s="73">
        <f t="shared" si="5"/>
        <v>24225.2596773389</v>
      </c>
      <c r="K48" s="73">
        <f t="shared" si="6"/>
        <v>10803.66618364368</v>
      </c>
      <c r="L48" s="73">
        <f t="shared" si="7"/>
        <v>563923.6132924412</v>
      </c>
      <c r="M48" s="74">
        <v>101.47</v>
      </c>
    </row>
    <row r="49" spans="1:13" ht="13.5" customHeight="1">
      <c r="A49" s="51" t="s">
        <v>50</v>
      </c>
      <c r="B49" s="92">
        <f>B47+B48</f>
        <v>136393</v>
      </c>
      <c r="C49" s="52" t="s">
        <v>21</v>
      </c>
      <c r="D49" s="118">
        <f>SUM('鳥取市:北栄町'!D49)</f>
        <v>3094542</v>
      </c>
      <c r="E49" s="118">
        <f>SUM('鳥取市:北栄町'!E49)</f>
        <v>7054243</v>
      </c>
      <c r="F49" s="118">
        <f>SUM('鳥取市:北栄町'!F49)</f>
        <v>83323792355</v>
      </c>
      <c r="G49" s="79"/>
      <c r="H49" s="80">
        <f t="shared" si="3"/>
        <v>2268.8422426370857</v>
      </c>
      <c r="I49" s="81">
        <f t="shared" si="4"/>
        <v>2.279575782135127</v>
      </c>
      <c r="J49" s="78">
        <f t="shared" si="5"/>
        <v>26926.049914656192</v>
      </c>
      <c r="K49" s="78">
        <f t="shared" si="6"/>
        <v>11811.868737014021</v>
      </c>
      <c r="L49" s="78">
        <f t="shared" si="7"/>
        <v>610909.5947372665</v>
      </c>
      <c r="M49" s="79">
        <v>101.41</v>
      </c>
    </row>
    <row r="57" ht="10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O15" sqref="O15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310912</v>
      </c>
      <c r="D3" s="96"/>
      <c r="E3" s="97" t="s">
        <v>78</v>
      </c>
      <c r="F3" s="116" t="s">
        <v>165</v>
      </c>
      <c r="G3" s="117"/>
      <c r="H3" s="97" t="s">
        <v>79</v>
      </c>
      <c r="I3" s="116" t="s">
        <v>74</v>
      </c>
      <c r="J3" s="117"/>
      <c r="K3" s="2"/>
      <c r="L3" s="2" t="s">
        <v>166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3422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3788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7210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1364</v>
      </c>
      <c r="E8" s="58">
        <v>23880</v>
      </c>
      <c r="F8" s="58">
        <v>669348420</v>
      </c>
      <c r="G8" s="59">
        <v>101.68</v>
      </c>
      <c r="H8" s="60">
        <f>IF(ISERROR((D8/B5)*100),0,(D8/B5)*100)</f>
        <v>39.85973115137347</v>
      </c>
      <c r="I8" s="61">
        <f aca="true" t="shared" si="0" ref="I8:I34">IF(ISERROR(E8/D8),0,E8/D8)</f>
        <v>17.50733137829912</v>
      </c>
      <c r="J8" s="58">
        <f aca="true" t="shared" si="1" ref="J8:J33">IF(ISERROR(F8/D8),0,F8/D8)</f>
        <v>490724.6480938416</v>
      </c>
      <c r="K8" s="58">
        <f aca="true" t="shared" si="2" ref="K8:K33">IF(ISERROR(F8/E8),0,F8/E8)</f>
        <v>28029.665829145728</v>
      </c>
      <c r="L8" s="58">
        <f>IF(ISERROR(F8/B5),0,F8/B5)</f>
        <v>195601.5254237288</v>
      </c>
      <c r="M8" s="59">
        <v>102.75</v>
      </c>
    </row>
    <row r="9" spans="1:13" ht="13.5">
      <c r="A9" s="15" t="s">
        <v>92</v>
      </c>
      <c r="B9" s="16"/>
      <c r="C9" s="17" t="s">
        <v>86</v>
      </c>
      <c r="D9" s="62">
        <v>1622</v>
      </c>
      <c r="E9" s="63">
        <v>31352</v>
      </c>
      <c r="F9" s="63">
        <v>765195654</v>
      </c>
      <c r="G9" s="64">
        <v>109.67</v>
      </c>
      <c r="H9" s="65">
        <f>IF(ISERROR((D9/B6)*100),0,(D9/B6)*100)</f>
        <v>42.8194297782471</v>
      </c>
      <c r="I9" s="66">
        <f t="shared" si="0"/>
        <v>19.329223181257706</v>
      </c>
      <c r="J9" s="63">
        <f t="shared" si="1"/>
        <v>471760.57583230577</v>
      </c>
      <c r="K9" s="63">
        <f t="shared" si="2"/>
        <v>24406.59779280429</v>
      </c>
      <c r="L9" s="63">
        <f>IF(ISERROR(F9/B6),0,F9/B6)</f>
        <v>202005.18848996834</v>
      </c>
      <c r="M9" s="64">
        <v>110.97</v>
      </c>
    </row>
    <row r="10" spans="1:13" ht="13.5">
      <c r="A10" s="15"/>
      <c r="B10" s="18" t="s">
        <v>93</v>
      </c>
      <c r="C10" s="19" t="s">
        <v>90</v>
      </c>
      <c r="D10" s="62">
        <v>2986</v>
      </c>
      <c r="E10" s="63">
        <v>55232</v>
      </c>
      <c r="F10" s="63">
        <v>1434544074</v>
      </c>
      <c r="G10" s="64">
        <v>105.79</v>
      </c>
      <c r="H10" s="65">
        <f>IF(ISERROR((D10/B7)*100),0,(D10/B7)*100)</f>
        <v>41.414701803051315</v>
      </c>
      <c r="I10" s="66">
        <f t="shared" si="0"/>
        <v>18.49698593436035</v>
      </c>
      <c r="J10" s="63">
        <f t="shared" si="1"/>
        <v>480423.33355659747</v>
      </c>
      <c r="K10" s="63">
        <f t="shared" si="2"/>
        <v>25973.060435979143</v>
      </c>
      <c r="L10" s="63">
        <f>IF(ISERROR(F10/B7),0,F10/B7)</f>
        <v>198965.89098474343</v>
      </c>
      <c r="M10" s="64">
        <v>106.98</v>
      </c>
    </row>
    <row r="11" spans="1:13" ht="13.5">
      <c r="A11" s="15"/>
      <c r="B11" s="16" t="s">
        <v>91</v>
      </c>
      <c r="C11" s="20" t="s">
        <v>84</v>
      </c>
      <c r="D11" s="57">
        <v>30805</v>
      </c>
      <c r="E11" s="58">
        <v>56235</v>
      </c>
      <c r="F11" s="58">
        <v>459131350</v>
      </c>
      <c r="G11" s="59">
        <v>96.18</v>
      </c>
      <c r="H11" s="60">
        <f>IF(ISERROR((D11/B5)*100),0,(D11/B5)*100)</f>
        <v>900.2045587375803</v>
      </c>
      <c r="I11" s="61">
        <f t="shared" si="0"/>
        <v>1.8255153384190879</v>
      </c>
      <c r="J11" s="58">
        <f t="shared" si="1"/>
        <v>14904.442460639506</v>
      </c>
      <c r="K11" s="58">
        <f t="shared" si="2"/>
        <v>8164.5123143949495</v>
      </c>
      <c r="L11" s="58">
        <f>IF(ISERROR(F11/B5),0,F11/B5)</f>
        <v>134170.47048509645</v>
      </c>
      <c r="M11" s="59">
        <v>97.19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41087</v>
      </c>
      <c r="E12" s="63">
        <v>73492</v>
      </c>
      <c r="F12" s="63">
        <v>509239520</v>
      </c>
      <c r="G12" s="64">
        <v>99.77</v>
      </c>
      <c r="H12" s="65">
        <f>IF(ISERROR((D12/B6)*100),0,(D12/B6)*100)</f>
        <v>1084.662090813094</v>
      </c>
      <c r="I12" s="66">
        <f t="shared" si="0"/>
        <v>1.7886922870981088</v>
      </c>
      <c r="J12" s="63">
        <f t="shared" si="1"/>
        <v>12394.176260130942</v>
      </c>
      <c r="K12" s="63">
        <f t="shared" si="2"/>
        <v>6929.18304033092</v>
      </c>
      <c r="L12" s="63">
        <f>IF(ISERROR(F12/B6),0,F12/B6)</f>
        <v>134434.9313621964</v>
      </c>
      <c r="M12" s="64">
        <v>100.95</v>
      </c>
    </row>
    <row r="13" spans="1:13" ht="13.5">
      <c r="A13" s="15"/>
      <c r="B13" s="18" t="s">
        <v>94</v>
      </c>
      <c r="C13" s="19" t="s">
        <v>90</v>
      </c>
      <c r="D13" s="62">
        <v>71892</v>
      </c>
      <c r="E13" s="63">
        <v>129727</v>
      </c>
      <c r="F13" s="63">
        <v>968370870</v>
      </c>
      <c r="G13" s="64">
        <v>98.03</v>
      </c>
      <c r="H13" s="65">
        <f>IF(ISERROR((D13/B7)*100),0,(D13/B7)*100)</f>
        <v>997.115117891817</v>
      </c>
      <c r="I13" s="66">
        <f t="shared" si="0"/>
        <v>1.8044705947810604</v>
      </c>
      <c r="J13" s="63">
        <f t="shared" si="1"/>
        <v>13469.800116841929</v>
      </c>
      <c r="K13" s="63">
        <f t="shared" si="2"/>
        <v>7464.682525611476</v>
      </c>
      <c r="L13" s="63">
        <f>IF(ISERROR(F13/B7),0,F13/B7)</f>
        <v>134309.4133148405</v>
      </c>
      <c r="M13" s="64">
        <v>99.13</v>
      </c>
    </row>
    <row r="14" spans="1:13" ht="13.5">
      <c r="A14" s="21"/>
      <c r="B14" s="22" t="s">
        <v>91</v>
      </c>
      <c r="C14" s="23" t="s">
        <v>84</v>
      </c>
      <c r="D14" s="67">
        <v>5</v>
      </c>
      <c r="E14" s="68">
        <v>34</v>
      </c>
      <c r="F14" s="68">
        <v>1047500</v>
      </c>
      <c r="G14" s="69">
        <v>35.76</v>
      </c>
      <c r="H14" s="70">
        <f>IF(ISERROR((D14/B5)*100),0,(D14/B5)*100)</f>
        <v>0.14611338398597312</v>
      </c>
      <c r="I14" s="71">
        <f t="shared" si="0"/>
        <v>6.8</v>
      </c>
      <c r="J14" s="68">
        <f t="shared" si="1"/>
        <v>209500</v>
      </c>
      <c r="K14" s="68">
        <f t="shared" si="2"/>
        <v>30808.823529411766</v>
      </c>
      <c r="L14" s="68">
        <f>IF(ISERROR(F14/B5),0,F14/B5)</f>
        <v>306.1075394506137</v>
      </c>
      <c r="M14" s="69">
        <v>36.13</v>
      </c>
    </row>
    <row r="15" spans="1:13" ht="13.5">
      <c r="A15" s="22" t="s">
        <v>95</v>
      </c>
      <c r="B15" s="22"/>
      <c r="C15" s="24" t="s">
        <v>86</v>
      </c>
      <c r="D15" s="72">
        <v>0</v>
      </c>
      <c r="E15" s="73">
        <v>0</v>
      </c>
      <c r="F15" s="73">
        <v>0</v>
      </c>
      <c r="G15" s="74">
        <v>0</v>
      </c>
      <c r="H15" s="75">
        <f>IF(ISERROR((D15/B6)*100),0,(D15/B6)*100)</f>
        <v>0</v>
      </c>
      <c r="I15" s="76">
        <f t="shared" si="0"/>
        <v>0</v>
      </c>
      <c r="J15" s="73">
        <f t="shared" si="1"/>
        <v>0</v>
      </c>
      <c r="K15" s="73">
        <f t="shared" si="2"/>
        <v>0</v>
      </c>
      <c r="L15" s="73">
        <f>IF(ISERROR(F15/B6),0,F15/B6)</f>
        <v>0</v>
      </c>
      <c r="M15" s="74">
        <v>0</v>
      </c>
    </row>
    <row r="16" spans="1:13" ht="13.5">
      <c r="A16" s="22"/>
      <c r="B16" s="25" t="s">
        <v>93</v>
      </c>
      <c r="C16" s="26" t="s">
        <v>90</v>
      </c>
      <c r="D16" s="72">
        <v>5</v>
      </c>
      <c r="E16" s="73">
        <v>34</v>
      </c>
      <c r="F16" s="73">
        <v>1047500</v>
      </c>
      <c r="G16" s="74">
        <v>34.95</v>
      </c>
      <c r="H16" s="75">
        <f>IF(ISERROR((D16/B7)*100),0,(D16/B7)*100)</f>
        <v>0.06934812760055478</v>
      </c>
      <c r="I16" s="76">
        <f t="shared" si="0"/>
        <v>6.8</v>
      </c>
      <c r="J16" s="73">
        <f t="shared" si="1"/>
        <v>209500</v>
      </c>
      <c r="K16" s="73">
        <f t="shared" si="2"/>
        <v>30808.823529411766</v>
      </c>
      <c r="L16" s="73">
        <f>IF(ISERROR(F16/B7),0,F16/B7)</f>
        <v>145.28432732316227</v>
      </c>
      <c r="M16" s="74">
        <v>35.34</v>
      </c>
    </row>
    <row r="17" spans="1:13" ht="13.5">
      <c r="A17" s="22"/>
      <c r="B17" s="22" t="s">
        <v>91</v>
      </c>
      <c r="C17" s="23" t="s">
        <v>84</v>
      </c>
      <c r="D17" s="67">
        <v>5271</v>
      </c>
      <c r="E17" s="68">
        <v>12892</v>
      </c>
      <c r="F17" s="68">
        <v>82567690</v>
      </c>
      <c r="G17" s="69">
        <v>100.2</v>
      </c>
      <c r="H17" s="70">
        <f>IF(ISERROR((D17/B5)*100),0,(D17/B5)*100)</f>
        <v>154.03272939801286</v>
      </c>
      <c r="I17" s="71">
        <f t="shared" si="0"/>
        <v>2.445835704799848</v>
      </c>
      <c r="J17" s="68">
        <f t="shared" si="1"/>
        <v>15664.520963763991</v>
      </c>
      <c r="K17" s="68">
        <f t="shared" si="2"/>
        <v>6404.567949115731</v>
      </c>
      <c r="L17" s="68">
        <f>IF(ISERROR(F17/B5),0,F17/B5)</f>
        <v>24128.489187609586</v>
      </c>
      <c r="M17" s="69">
        <v>101.26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5798</v>
      </c>
      <c r="E18" s="73">
        <v>13438</v>
      </c>
      <c r="F18" s="73">
        <v>85922090</v>
      </c>
      <c r="G18" s="74">
        <v>96.88</v>
      </c>
      <c r="H18" s="75">
        <f>IF(ISERROR((D18/B6)*100),0,(D18/B6)*100)</f>
        <v>153.06230200633578</v>
      </c>
      <c r="I18" s="76">
        <f t="shared" si="0"/>
        <v>2.3176957571576406</v>
      </c>
      <c r="J18" s="73">
        <f t="shared" si="1"/>
        <v>14819.263539151432</v>
      </c>
      <c r="K18" s="73">
        <f t="shared" si="2"/>
        <v>6393.964131567198</v>
      </c>
      <c r="L18" s="73">
        <f>IF(ISERROR(F18/B6),0,F18/B6)</f>
        <v>22682.70591341077</v>
      </c>
      <c r="M18" s="74">
        <v>98.03</v>
      </c>
    </row>
    <row r="19" spans="1:13" ht="13.5">
      <c r="A19" s="22"/>
      <c r="B19" s="22" t="s">
        <v>94</v>
      </c>
      <c r="C19" s="26" t="s">
        <v>90</v>
      </c>
      <c r="D19" s="72">
        <v>11069</v>
      </c>
      <c r="E19" s="73">
        <v>26330</v>
      </c>
      <c r="F19" s="73">
        <v>168489780</v>
      </c>
      <c r="G19" s="74">
        <v>98.48</v>
      </c>
      <c r="H19" s="75">
        <f>IF(ISERROR((D19/B7)*100),0,(D19/B7)*100)</f>
        <v>153.5228848821082</v>
      </c>
      <c r="I19" s="76">
        <f t="shared" si="0"/>
        <v>2.3787153311048876</v>
      </c>
      <c r="J19" s="73">
        <f t="shared" si="1"/>
        <v>15221.77071099467</v>
      </c>
      <c r="K19" s="73">
        <f t="shared" si="2"/>
        <v>6399.1560957083175</v>
      </c>
      <c r="L19" s="73">
        <f>IF(ISERROR(F19/B7),0,F19/B7)</f>
        <v>23368.901525658806</v>
      </c>
      <c r="M19" s="74">
        <v>99.59</v>
      </c>
    </row>
    <row r="20" spans="1:13" ht="13.5">
      <c r="A20" s="12"/>
      <c r="B20" s="27"/>
      <c r="C20" s="20" t="s">
        <v>84</v>
      </c>
      <c r="D20" s="57">
        <v>14360</v>
      </c>
      <c r="E20" s="58">
        <v>20028</v>
      </c>
      <c r="F20" s="58">
        <v>190421200</v>
      </c>
      <c r="G20" s="59">
        <v>107.06</v>
      </c>
      <c r="H20" s="60">
        <f>IF(ISERROR((D20/B5)*100),0,(D20/B5)*100)</f>
        <v>419.6376388077148</v>
      </c>
      <c r="I20" s="61">
        <f t="shared" si="0"/>
        <v>1.3947075208913648</v>
      </c>
      <c r="J20" s="58">
        <f t="shared" si="1"/>
        <v>13260.529247910863</v>
      </c>
      <c r="K20" s="58">
        <f t="shared" si="2"/>
        <v>9507.749151188336</v>
      </c>
      <c r="L20" s="58">
        <f>IF(ISERROR(F20/B5),0,F20/B5)</f>
        <v>55646.17182933957</v>
      </c>
      <c r="M20" s="59">
        <v>108.19</v>
      </c>
    </row>
    <row r="21" spans="1:13" ht="13.5">
      <c r="A21" s="28" t="s">
        <v>96</v>
      </c>
      <c r="B21" s="29"/>
      <c r="C21" s="17" t="s">
        <v>86</v>
      </c>
      <c r="D21" s="62">
        <v>18875</v>
      </c>
      <c r="E21" s="63">
        <v>27220</v>
      </c>
      <c r="F21" s="63">
        <v>220052010</v>
      </c>
      <c r="G21" s="64">
        <v>104.69</v>
      </c>
      <c r="H21" s="65">
        <f>IF(ISERROR((D21/B6)*100),0,(D21/B6)*100)</f>
        <v>498.2840549102429</v>
      </c>
      <c r="I21" s="66">
        <f t="shared" si="0"/>
        <v>1.4421192052980132</v>
      </c>
      <c r="J21" s="63">
        <f t="shared" si="1"/>
        <v>11658.38463576159</v>
      </c>
      <c r="K21" s="63">
        <f t="shared" si="2"/>
        <v>8084.203159441587</v>
      </c>
      <c r="L21" s="63">
        <f>IF(ISERROR(F21/B6),0,F21/B6)</f>
        <v>58091.8717001056</v>
      </c>
      <c r="M21" s="64">
        <v>105.93</v>
      </c>
    </row>
    <row r="22" spans="1:13" ht="13.5">
      <c r="A22" s="30"/>
      <c r="B22" s="31"/>
      <c r="C22" s="19" t="s">
        <v>90</v>
      </c>
      <c r="D22" s="62">
        <v>33235</v>
      </c>
      <c r="E22" s="63">
        <v>47248</v>
      </c>
      <c r="F22" s="63">
        <v>410473210</v>
      </c>
      <c r="G22" s="64">
        <v>105.78</v>
      </c>
      <c r="H22" s="65">
        <f>IF(ISERROR((D22/B7)*100),0,(D22/B7)*100)</f>
        <v>460.9570041608877</v>
      </c>
      <c r="I22" s="66">
        <f t="shared" si="0"/>
        <v>1.4216338197683165</v>
      </c>
      <c r="J22" s="63">
        <f t="shared" si="1"/>
        <v>12350.630660448323</v>
      </c>
      <c r="K22" s="63">
        <f t="shared" si="2"/>
        <v>8687.631434134779</v>
      </c>
      <c r="L22" s="63">
        <f>IF(ISERROR(F22/B7),0,F22/B7)</f>
        <v>56931.09708737864</v>
      </c>
      <c r="M22" s="64">
        <v>106.97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1</v>
      </c>
      <c r="E29" s="58">
        <v>2</v>
      </c>
      <c r="F29" s="58">
        <v>23050</v>
      </c>
      <c r="G29" s="59">
        <v>21.53</v>
      </c>
      <c r="H29" s="60">
        <f>IF(ISERROR((D29/B5)*100),0,(D29/B5)*100)</f>
        <v>0.029222676797194622</v>
      </c>
      <c r="I29" s="61">
        <f t="shared" si="0"/>
        <v>2</v>
      </c>
      <c r="J29" s="58">
        <f t="shared" si="1"/>
        <v>23050</v>
      </c>
      <c r="K29" s="58">
        <f t="shared" si="2"/>
        <v>11525</v>
      </c>
      <c r="L29" s="58">
        <f>IF(ISERROR(F29/B5),0,F29/B5)</f>
        <v>6.735827001753361</v>
      </c>
      <c r="M29" s="59">
        <v>21.76</v>
      </c>
    </row>
    <row r="30" spans="1:13" ht="13.5">
      <c r="A30" s="28" t="s">
        <v>103</v>
      </c>
      <c r="B30" s="29"/>
      <c r="C30" s="17" t="s">
        <v>86</v>
      </c>
      <c r="D30" s="62">
        <v>9</v>
      </c>
      <c r="E30" s="63">
        <v>35</v>
      </c>
      <c r="F30" s="63">
        <v>337850</v>
      </c>
      <c r="G30" s="64">
        <v>66.17</v>
      </c>
      <c r="H30" s="65">
        <f>IF(ISERROR((D30/B6)*100),0,(D30/B6)*100)</f>
        <v>0.2375923970432946</v>
      </c>
      <c r="I30" s="66">
        <f t="shared" si="0"/>
        <v>3.888888888888889</v>
      </c>
      <c r="J30" s="63">
        <f t="shared" si="1"/>
        <v>37538.88888888889</v>
      </c>
      <c r="K30" s="63">
        <f t="shared" si="2"/>
        <v>9652.857142857143</v>
      </c>
      <c r="L30" s="63">
        <f>IF(ISERROR(F30/B6),0,F30/B6)</f>
        <v>89.1895459345301</v>
      </c>
      <c r="M30" s="64">
        <v>66.95</v>
      </c>
    </row>
    <row r="31" spans="1:13" ht="13.5">
      <c r="A31" s="15"/>
      <c r="B31" s="34"/>
      <c r="C31" s="19" t="s">
        <v>90</v>
      </c>
      <c r="D31" s="62">
        <v>10</v>
      </c>
      <c r="E31" s="63">
        <v>37</v>
      </c>
      <c r="F31" s="63">
        <v>360900</v>
      </c>
      <c r="G31" s="64">
        <v>58.43</v>
      </c>
      <c r="H31" s="65">
        <f>IF(ISERROR((D31/B7)*100),0,(D31/B7)*100)</f>
        <v>0.13869625520110956</v>
      </c>
      <c r="I31" s="66">
        <f t="shared" si="0"/>
        <v>3.7</v>
      </c>
      <c r="J31" s="63">
        <f t="shared" si="1"/>
        <v>36090</v>
      </c>
      <c r="K31" s="63">
        <f t="shared" si="2"/>
        <v>9754.054054054053</v>
      </c>
      <c r="L31" s="63">
        <f>IF(ISERROR(F31/B7),0,F31/B7)</f>
        <v>50.05547850208045</v>
      </c>
      <c r="M31" s="64">
        <v>59.09</v>
      </c>
    </row>
    <row r="32" spans="1:13" ht="13.5">
      <c r="A32" s="35"/>
      <c r="B32" s="36"/>
      <c r="C32" s="37" t="s">
        <v>84</v>
      </c>
      <c r="D32" s="67">
        <v>51806</v>
      </c>
      <c r="E32" s="68">
        <v>113071</v>
      </c>
      <c r="F32" s="68">
        <v>1402539210</v>
      </c>
      <c r="G32" s="69">
        <v>100.26</v>
      </c>
      <c r="H32" s="70">
        <f>IF(ISERROR((D32/B5)*100),0,(D32/B5)*100)</f>
        <v>1513.9099941554646</v>
      </c>
      <c r="I32" s="71">
        <f t="shared" si="0"/>
        <v>2.1825850287611472</v>
      </c>
      <c r="J32" s="68">
        <f t="shared" si="1"/>
        <v>27072.91066671814</v>
      </c>
      <c r="K32" s="68">
        <f t="shared" si="2"/>
        <v>12404.057715948386</v>
      </c>
      <c r="L32" s="68">
        <f>IF(ISERROR(F32/B5),0,F32/B5)</f>
        <v>409859.5002922268</v>
      </c>
      <c r="M32" s="69">
        <v>101.31</v>
      </c>
    </row>
    <row r="33" spans="1:13" ht="13.5">
      <c r="A33" s="38" t="s">
        <v>90</v>
      </c>
      <c r="B33" s="39"/>
      <c r="C33" s="24" t="s">
        <v>86</v>
      </c>
      <c r="D33" s="72">
        <v>67391</v>
      </c>
      <c r="E33" s="73">
        <v>145537</v>
      </c>
      <c r="F33" s="73">
        <v>1580747124</v>
      </c>
      <c r="G33" s="74">
        <v>104.85</v>
      </c>
      <c r="H33" s="75">
        <f>IF(ISERROR((D33/B6)*100),0,(D33/B6)*100)</f>
        <v>1779.0654699049628</v>
      </c>
      <c r="I33" s="76">
        <f t="shared" si="0"/>
        <v>2.1595910433143892</v>
      </c>
      <c r="J33" s="73">
        <f t="shared" si="1"/>
        <v>23456.353578371</v>
      </c>
      <c r="K33" s="73">
        <f t="shared" si="2"/>
        <v>10861.479376378515</v>
      </c>
      <c r="L33" s="73">
        <f>IF(ISERROR(F33/B6),0,F33/B6)</f>
        <v>417303.8870116156</v>
      </c>
      <c r="M33" s="74">
        <v>106.1</v>
      </c>
    </row>
    <row r="34" spans="1:13" ht="13.5">
      <c r="A34" s="40"/>
      <c r="B34" s="41"/>
      <c r="C34" s="26" t="s">
        <v>90</v>
      </c>
      <c r="D34" s="77">
        <v>119197</v>
      </c>
      <c r="E34" s="78">
        <v>258608</v>
      </c>
      <c r="F34" s="78">
        <v>2983286334</v>
      </c>
      <c r="G34" s="79">
        <v>102.64</v>
      </c>
      <c r="H34" s="80">
        <f>IF(ISERROR((D34/B7)*100),0,(D34/B7)*100)</f>
        <v>1653.2177531206657</v>
      </c>
      <c r="I34" s="81">
        <f t="shared" si="0"/>
        <v>2.1695848049867026</v>
      </c>
      <c r="J34" s="78">
        <f>IF(ISERROR(F34/D34),0,F34/D34)</f>
        <v>25028.19982046528</v>
      </c>
      <c r="K34" s="78">
        <f>IF(ISERROR(F34/E34),0,F34/E34)</f>
        <v>11535.939854915548</v>
      </c>
      <c r="L34" s="78">
        <f>IF(ISERROR(F34/B7),0,F34/B7)</f>
        <v>413770.6427184466</v>
      </c>
      <c r="M34" s="79">
        <v>103.79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343</v>
      </c>
      <c r="C38" s="45" t="s">
        <v>84</v>
      </c>
      <c r="D38" s="57">
        <v>3146</v>
      </c>
      <c r="E38" s="58">
        <v>5303</v>
      </c>
      <c r="F38" s="58">
        <v>31138946</v>
      </c>
      <c r="G38" s="59">
        <v>83.95</v>
      </c>
      <c r="H38" s="60">
        <f aca="true" t="shared" si="3" ref="H38:H49">IF(ISERROR((D38/B38)*100),0,(D38/B38)*100)</f>
        <v>917.201166180758</v>
      </c>
      <c r="I38" s="61">
        <f aca="true" t="shared" si="4" ref="I38:I49">IF(ISERROR(E38/D38),0,E38/D38)</f>
        <v>1.6856325492689128</v>
      </c>
      <c r="J38" s="58">
        <f aca="true" t="shared" si="5" ref="J38:J49">IF(ISERROR(F38/D38),0,F38/D38)</f>
        <v>9897.948506039414</v>
      </c>
      <c r="K38" s="58">
        <f aca="true" t="shared" si="6" ref="K38:K49">IF(ISERROR(F38/E38),0,F38/E38)</f>
        <v>5871.949085423345</v>
      </c>
      <c r="L38" s="58">
        <f aca="true" t="shared" si="7" ref="L38:L49">IF(ISERROR(F38/B38),0,F38/B38)</f>
        <v>90784.09912536443</v>
      </c>
      <c r="M38" s="59">
        <v>86.88</v>
      </c>
    </row>
    <row r="39" spans="1:13" ht="13.5">
      <c r="A39" s="54" t="s">
        <v>114</v>
      </c>
      <c r="B39" s="88">
        <v>297</v>
      </c>
      <c r="C39" s="46" t="s">
        <v>86</v>
      </c>
      <c r="D39" s="62">
        <v>2411</v>
      </c>
      <c r="E39" s="63">
        <v>3799</v>
      </c>
      <c r="F39" s="63">
        <v>20868842</v>
      </c>
      <c r="G39" s="64">
        <v>97.5</v>
      </c>
      <c r="H39" s="65">
        <f t="shared" si="3"/>
        <v>811.7845117845118</v>
      </c>
      <c r="I39" s="66">
        <f t="shared" si="4"/>
        <v>1.575694732476151</v>
      </c>
      <c r="J39" s="63">
        <f t="shared" si="5"/>
        <v>8655.67897138117</v>
      </c>
      <c r="K39" s="63">
        <f t="shared" si="6"/>
        <v>5493.246117399316</v>
      </c>
      <c r="L39" s="63">
        <f t="shared" si="7"/>
        <v>70265.46127946128</v>
      </c>
      <c r="M39" s="64">
        <v>101.77</v>
      </c>
    </row>
    <row r="40" spans="1:13" ht="13.5">
      <c r="A40" s="47" t="s">
        <v>49</v>
      </c>
      <c r="B40" s="89">
        <f>B38+B39</f>
        <v>640</v>
      </c>
      <c r="C40" s="48" t="s">
        <v>90</v>
      </c>
      <c r="D40" s="82">
        <v>5557</v>
      </c>
      <c r="E40" s="83">
        <v>9102</v>
      </c>
      <c r="F40" s="83">
        <v>52007788</v>
      </c>
      <c r="G40" s="84">
        <v>88.91</v>
      </c>
      <c r="H40" s="85">
        <f t="shared" si="3"/>
        <v>868.2812500000001</v>
      </c>
      <c r="I40" s="86">
        <f t="shared" si="4"/>
        <v>1.6379341371243477</v>
      </c>
      <c r="J40" s="83">
        <f t="shared" si="5"/>
        <v>9358.96850818787</v>
      </c>
      <c r="K40" s="83">
        <f t="shared" si="6"/>
        <v>5713.885739397934</v>
      </c>
      <c r="L40" s="83">
        <f t="shared" si="7"/>
        <v>81262.16875</v>
      </c>
      <c r="M40" s="84">
        <v>92.38</v>
      </c>
    </row>
    <row r="41" spans="1:13" ht="13.5">
      <c r="A41" s="55"/>
      <c r="B41" s="90">
        <v>481</v>
      </c>
      <c r="C41" s="49" t="s">
        <v>84</v>
      </c>
      <c r="D41" s="67">
        <v>2639</v>
      </c>
      <c r="E41" s="68">
        <v>4535</v>
      </c>
      <c r="F41" s="68">
        <v>49106644</v>
      </c>
      <c r="G41" s="69">
        <v>94.47</v>
      </c>
      <c r="H41" s="70">
        <f t="shared" si="3"/>
        <v>548.6486486486486</v>
      </c>
      <c r="I41" s="71">
        <f t="shared" si="4"/>
        <v>1.7184539598332702</v>
      </c>
      <c r="J41" s="68">
        <f t="shared" si="5"/>
        <v>18608.05001894657</v>
      </c>
      <c r="K41" s="68">
        <f t="shared" si="6"/>
        <v>10828.366923925028</v>
      </c>
      <c r="L41" s="68">
        <f t="shared" si="7"/>
        <v>102092.81496881497</v>
      </c>
      <c r="M41" s="69">
        <v>94.87</v>
      </c>
    </row>
    <row r="42" spans="1:13" ht="13.5">
      <c r="A42" s="56" t="s">
        <v>115</v>
      </c>
      <c r="B42" s="91">
        <v>365</v>
      </c>
      <c r="C42" s="50" t="s">
        <v>86</v>
      </c>
      <c r="D42" s="72">
        <v>2824</v>
      </c>
      <c r="E42" s="73">
        <v>4975</v>
      </c>
      <c r="F42" s="73">
        <v>39742464</v>
      </c>
      <c r="G42" s="74">
        <v>80</v>
      </c>
      <c r="H42" s="75">
        <f t="shared" si="3"/>
        <v>773.6986301369864</v>
      </c>
      <c r="I42" s="76">
        <f t="shared" si="4"/>
        <v>1.761685552407932</v>
      </c>
      <c r="J42" s="73">
        <f t="shared" si="5"/>
        <v>14073.110481586402</v>
      </c>
      <c r="K42" s="73">
        <f t="shared" si="6"/>
        <v>7988.434974874372</v>
      </c>
      <c r="L42" s="73">
        <f t="shared" si="7"/>
        <v>108883.46301369862</v>
      </c>
      <c r="M42" s="74">
        <v>82.85</v>
      </c>
    </row>
    <row r="43" spans="1:13" ht="13.5">
      <c r="A43" s="51" t="s">
        <v>49</v>
      </c>
      <c r="B43" s="92">
        <f>B41+B42</f>
        <v>846</v>
      </c>
      <c r="C43" s="52" t="s">
        <v>90</v>
      </c>
      <c r="D43" s="77">
        <v>5463</v>
      </c>
      <c r="E43" s="78">
        <v>9510</v>
      </c>
      <c r="F43" s="78">
        <v>88849108</v>
      </c>
      <c r="G43" s="79">
        <v>87.4</v>
      </c>
      <c r="H43" s="80">
        <f t="shared" si="3"/>
        <v>645.7446808510638</v>
      </c>
      <c r="I43" s="81">
        <f t="shared" si="4"/>
        <v>1.7408017572762218</v>
      </c>
      <c r="J43" s="78">
        <f t="shared" si="5"/>
        <v>16263.794252242358</v>
      </c>
      <c r="K43" s="78">
        <f t="shared" si="6"/>
        <v>9342.703259726604</v>
      </c>
      <c r="L43" s="78">
        <f t="shared" si="7"/>
        <v>105022.58628841607</v>
      </c>
      <c r="M43" s="79">
        <v>88.95</v>
      </c>
    </row>
    <row r="44" spans="1:13" ht="13.5">
      <c r="A44" s="53"/>
      <c r="B44" s="87">
        <v>711</v>
      </c>
      <c r="C44" s="45" t="s">
        <v>84</v>
      </c>
      <c r="D44" s="57">
        <v>6390</v>
      </c>
      <c r="E44" s="58">
        <v>15412</v>
      </c>
      <c r="F44" s="58">
        <v>188961064</v>
      </c>
      <c r="G44" s="59">
        <v>102.8</v>
      </c>
      <c r="H44" s="60">
        <f t="shared" si="3"/>
        <v>898.7341772151899</v>
      </c>
      <c r="I44" s="61">
        <f t="shared" si="4"/>
        <v>2.4118935837245696</v>
      </c>
      <c r="J44" s="58">
        <f t="shared" si="5"/>
        <v>29571.37151799687</v>
      </c>
      <c r="K44" s="58">
        <f t="shared" si="6"/>
        <v>12260.645211523488</v>
      </c>
      <c r="L44" s="58">
        <f t="shared" si="7"/>
        <v>265768.0225035162</v>
      </c>
      <c r="M44" s="59">
        <v>106.41</v>
      </c>
    </row>
    <row r="45" spans="1:13" ht="13.5">
      <c r="A45" s="54" t="s">
        <v>116</v>
      </c>
      <c r="B45" s="88">
        <v>579</v>
      </c>
      <c r="C45" s="46" t="s">
        <v>86</v>
      </c>
      <c r="D45" s="62">
        <v>6394</v>
      </c>
      <c r="E45" s="63">
        <v>14834</v>
      </c>
      <c r="F45" s="63">
        <v>169743620</v>
      </c>
      <c r="G45" s="64">
        <v>103.18</v>
      </c>
      <c r="H45" s="65">
        <f t="shared" si="3"/>
        <v>1104.3177892918825</v>
      </c>
      <c r="I45" s="66">
        <f t="shared" si="4"/>
        <v>2.3199874882702534</v>
      </c>
      <c r="J45" s="63">
        <f t="shared" si="5"/>
        <v>26547.32874569909</v>
      </c>
      <c r="K45" s="63">
        <f t="shared" si="6"/>
        <v>11442.875825805582</v>
      </c>
      <c r="L45" s="63">
        <f t="shared" si="7"/>
        <v>293166.87392055267</v>
      </c>
      <c r="M45" s="64">
        <v>107.81</v>
      </c>
    </row>
    <row r="46" spans="1:13" ht="13.5">
      <c r="A46" s="47" t="s">
        <v>49</v>
      </c>
      <c r="B46" s="89">
        <f>B44+B45</f>
        <v>1290</v>
      </c>
      <c r="C46" s="48" t="s">
        <v>90</v>
      </c>
      <c r="D46" s="82">
        <v>12784</v>
      </c>
      <c r="E46" s="83">
        <v>30246</v>
      </c>
      <c r="F46" s="83">
        <v>358704684</v>
      </c>
      <c r="G46" s="84">
        <v>102.98</v>
      </c>
      <c r="H46" s="85">
        <f t="shared" si="3"/>
        <v>991.0077519379845</v>
      </c>
      <c r="I46" s="86">
        <f t="shared" si="4"/>
        <v>2.3659261576971216</v>
      </c>
      <c r="J46" s="83">
        <f t="shared" si="5"/>
        <v>28058.87703379224</v>
      </c>
      <c r="K46" s="83">
        <f t="shared" si="6"/>
        <v>11859.574290815315</v>
      </c>
      <c r="L46" s="83">
        <f t="shared" si="7"/>
        <v>278065.6465116279</v>
      </c>
      <c r="M46" s="84">
        <v>107.05</v>
      </c>
    </row>
    <row r="47" spans="1:13" ht="13.5">
      <c r="A47" s="55"/>
      <c r="B47" s="90">
        <v>1887</v>
      </c>
      <c r="C47" s="49" t="s">
        <v>84</v>
      </c>
      <c r="D47" s="67">
        <v>39603</v>
      </c>
      <c r="E47" s="68">
        <v>87781</v>
      </c>
      <c r="F47" s="68">
        <v>1133042326</v>
      </c>
      <c r="G47" s="69">
        <v>100.69</v>
      </c>
      <c r="H47" s="70">
        <f t="shared" si="3"/>
        <v>2098.7281399046105</v>
      </c>
      <c r="I47" s="71">
        <f t="shared" si="4"/>
        <v>2.2165240007070173</v>
      </c>
      <c r="J47" s="68">
        <f t="shared" si="5"/>
        <v>28610.012524303715</v>
      </c>
      <c r="K47" s="68">
        <f t="shared" si="6"/>
        <v>12907.603308232989</v>
      </c>
      <c r="L47" s="68">
        <f t="shared" si="7"/>
        <v>600446.3836777954</v>
      </c>
      <c r="M47" s="69">
        <v>100.53</v>
      </c>
    </row>
    <row r="48" spans="1:13" ht="13.5">
      <c r="A48" s="56" t="s">
        <v>117</v>
      </c>
      <c r="B48" s="91">
        <v>2547</v>
      </c>
      <c r="C48" s="50" t="s">
        <v>86</v>
      </c>
      <c r="D48" s="72">
        <v>55723</v>
      </c>
      <c r="E48" s="73">
        <v>121868</v>
      </c>
      <c r="F48" s="73">
        <v>1350021228</v>
      </c>
      <c r="G48" s="74">
        <v>106.26</v>
      </c>
      <c r="H48" s="75">
        <f t="shared" si="3"/>
        <v>2187.7895563407933</v>
      </c>
      <c r="I48" s="76">
        <f t="shared" si="4"/>
        <v>2.1870322846939323</v>
      </c>
      <c r="J48" s="73">
        <f t="shared" si="5"/>
        <v>24227.360838432964</v>
      </c>
      <c r="K48" s="73">
        <f t="shared" si="6"/>
        <v>11077.733514950602</v>
      </c>
      <c r="L48" s="73">
        <f t="shared" si="7"/>
        <v>530043.6702002356</v>
      </c>
      <c r="M48" s="74">
        <v>105.97</v>
      </c>
    </row>
    <row r="49" spans="1:13" ht="13.5">
      <c r="A49" s="51" t="s">
        <v>50</v>
      </c>
      <c r="B49" s="92">
        <f>B47+B48</f>
        <v>4434</v>
      </c>
      <c r="C49" s="52" t="s">
        <v>90</v>
      </c>
      <c r="D49" s="77">
        <v>95326</v>
      </c>
      <c r="E49" s="78">
        <v>209649</v>
      </c>
      <c r="F49" s="78">
        <v>2483063554</v>
      </c>
      <c r="G49" s="79">
        <v>103.64</v>
      </c>
      <c r="H49" s="80">
        <f t="shared" si="3"/>
        <v>2149.8872350022552</v>
      </c>
      <c r="I49" s="81">
        <f t="shared" si="4"/>
        <v>2.199284560350796</v>
      </c>
      <c r="J49" s="78">
        <f t="shared" si="5"/>
        <v>26048.124897719405</v>
      </c>
      <c r="K49" s="78">
        <f t="shared" si="6"/>
        <v>11843.908408816642</v>
      </c>
      <c r="L49" s="78">
        <f t="shared" si="7"/>
        <v>560005.3121335137</v>
      </c>
      <c r="M49" s="79">
        <v>103.39</v>
      </c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Z6" sqref="Z6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310920</v>
      </c>
      <c r="D3" s="96"/>
      <c r="E3" s="97" t="s">
        <v>78</v>
      </c>
      <c r="F3" s="116" t="s">
        <v>167</v>
      </c>
      <c r="G3" s="117"/>
      <c r="H3" s="97" t="s">
        <v>79</v>
      </c>
      <c r="I3" s="116" t="s">
        <v>74</v>
      </c>
      <c r="J3" s="117"/>
      <c r="K3" s="2"/>
      <c r="L3" s="2" t="s">
        <v>168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3378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3786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7164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1324</v>
      </c>
      <c r="E8" s="58">
        <v>21986</v>
      </c>
      <c r="F8" s="58">
        <v>629708684</v>
      </c>
      <c r="G8" s="59">
        <v>95.81</v>
      </c>
      <c r="H8" s="60">
        <f>IF(ISERROR((D8/B5)*100),0,(D8/B5)*100)</f>
        <v>39.19478981645944</v>
      </c>
      <c r="I8" s="61">
        <f aca="true" t="shared" si="0" ref="I8:I34">IF(ISERROR(E8/D8),0,E8/D8)</f>
        <v>16.60574018126888</v>
      </c>
      <c r="J8" s="58">
        <f aca="true" t="shared" si="1" ref="J8:J33">IF(ISERROR(F8/D8),0,F8/D8)</f>
        <v>475610.7885196375</v>
      </c>
      <c r="K8" s="58">
        <f aca="true" t="shared" si="2" ref="K8:K33">IF(ISERROR(F8/E8),0,F8/E8)</f>
        <v>28641.34831256254</v>
      </c>
      <c r="L8" s="58">
        <f>IF(ISERROR(F8/B5),0,F8/B5)</f>
        <v>186414.64890467733</v>
      </c>
      <c r="M8" s="59">
        <v>96.83</v>
      </c>
    </row>
    <row r="9" spans="1:13" ht="13.5">
      <c r="A9" s="15" t="s">
        <v>92</v>
      </c>
      <c r="B9" s="16"/>
      <c r="C9" s="17" t="s">
        <v>86</v>
      </c>
      <c r="D9" s="62">
        <v>1594</v>
      </c>
      <c r="E9" s="63">
        <v>30072</v>
      </c>
      <c r="F9" s="63">
        <v>760727646</v>
      </c>
      <c r="G9" s="64">
        <v>119.98</v>
      </c>
      <c r="H9" s="65">
        <f>IF(ISERROR((D9/B6)*100),0,(D9/B6)*100)</f>
        <v>42.102482831484416</v>
      </c>
      <c r="I9" s="66">
        <f t="shared" si="0"/>
        <v>18.865746549560853</v>
      </c>
      <c r="J9" s="63">
        <f t="shared" si="1"/>
        <v>477244.4454203262</v>
      </c>
      <c r="K9" s="63">
        <f t="shared" si="2"/>
        <v>25296.875698324024</v>
      </c>
      <c r="L9" s="63">
        <f>IF(ISERROR(F9/B6),0,F9/B6)</f>
        <v>200931.76069730587</v>
      </c>
      <c r="M9" s="64">
        <v>121.27</v>
      </c>
    </row>
    <row r="10" spans="1:13" ht="13.5">
      <c r="A10" s="15"/>
      <c r="B10" s="18" t="s">
        <v>93</v>
      </c>
      <c r="C10" s="19" t="s">
        <v>90</v>
      </c>
      <c r="D10" s="62">
        <v>2918</v>
      </c>
      <c r="E10" s="63">
        <v>52058</v>
      </c>
      <c r="F10" s="63">
        <v>1390436330</v>
      </c>
      <c r="G10" s="64">
        <v>107.67</v>
      </c>
      <c r="H10" s="65">
        <f>IF(ISERROR((D10/B7)*100),0,(D10/B7)*100)</f>
        <v>40.73143495254048</v>
      </c>
      <c r="I10" s="66">
        <f t="shared" si="0"/>
        <v>17.840301576422206</v>
      </c>
      <c r="J10" s="63">
        <f t="shared" si="1"/>
        <v>476503.19739547634</v>
      </c>
      <c r="K10" s="63">
        <f t="shared" si="2"/>
        <v>26709.3689730685</v>
      </c>
      <c r="L10" s="63">
        <f>IF(ISERROR(F10/B7),0,F10/B7)</f>
        <v>194086.589893914</v>
      </c>
      <c r="M10" s="64">
        <v>108.83</v>
      </c>
    </row>
    <row r="11" spans="1:13" ht="13.5">
      <c r="A11" s="15"/>
      <c r="B11" s="16" t="s">
        <v>91</v>
      </c>
      <c r="C11" s="20" t="s">
        <v>84</v>
      </c>
      <c r="D11" s="57">
        <v>26633</v>
      </c>
      <c r="E11" s="58">
        <v>52350</v>
      </c>
      <c r="F11" s="58">
        <v>431051320</v>
      </c>
      <c r="G11" s="59">
        <v>101.25</v>
      </c>
      <c r="H11" s="60">
        <f>IF(ISERROR((D11/B5)*100),0,(D11/B5)*100)</f>
        <v>788.4251036116045</v>
      </c>
      <c r="I11" s="61">
        <f t="shared" si="0"/>
        <v>1.9656065783051102</v>
      </c>
      <c r="J11" s="58">
        <f t="shared" si="1"/>
        <v>16184.857883077386</v>
      </c>
      <c r="K11" s="58">
        <f t="shared" si="2"/>
        <v>8234.027125119388</v>
      </c>
      <c r="L11" s="58">
        <f>IF(ISERROR(F11/B5),0,F11/B5)</f>
        <v>127605.48253404381</v>
      </c>
      <c r="M11" s="59">
        <v>102.33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38709</v>
      </c>
      <c r="E12" s="63">
        <v>74483</v>
      </c>
      <c r="F12" s="63">
        <v>485907200</v>
      </c>
      <c r="G12" s="64">
        <v>99.58</v>
      </c>
      <c r="H12" s="65">
        <f>IF(ISERROR((D12/B6)*100),0,(D12/B6)*100)</f>
        <v>1022.4247226624407</v>
      </c>
      <c r="I12" s="66">
        <f t="shared" si="0"/>
        <v>1.9241778397788627</v>
      </c>
      <c r="J12" s="63">
        <f t="shared" si="1"/>
        <v>12552.822341057636</v>
      </c>
      <c r="K12" s="63">
        <f t="shared" si="2"/>
        <v>6523.7329323469785</v>
      </c>
      <c r="L12" s="63">
        <f>IF(ISERROR(F12/B6),0,F12/B6)</f>
        <v>128343.15900686741</v>
      </c>
      <c r="M12" s="64">
        <v>100.66</v>
      </c>
    </row>
    <row r="13" spans="1:13" ht="13.5">
      <c r="A13" s="15"/>
      <c r="B13" s="18" t="s">
        <v>94</v>
      </c>
      <c r="C13" s="19" t="s">
        <v>90</v>
      </c>
      <c r="D13" s="62">
        <v>65342</v>
      </c>
      <c r="E13" s="63">
        <v>126833</v>
      </c>
      <c r="F13" s="63">
        <v>916958520</v>
      </c>
      <c r="G13" s="64">
        <v>100.36</v>
      </c>
      <c r="H13" s="65">
        <f>IF(ISERROR((D13/B7)*100),0,(D13/B7)*100)</f>
        <v>912.0882188721386</v>
      </c>
      <c r="I13" s="66">
        <f t="shared" si="0"/>
        <v>1.941063940497689</v>
      </c>
      <c r="J13" s="63">
        <f t="shared" si="1"/>
        <v>14033.217838450002</v>
      </c>
      <c r="K13" s="63">
        <f t="shared" si="2"/>
        <v>7229.652535223483</v>
      </c>
      <c r="L13" s="63">
        <f>IF(ISERROR(F13/B7),0,F13/B7)</f>
        <v>127995.32663316582</v>
      </c>
      <c r="M13" s="64">
        <v>101.44</v>
      </c>
    </row>
    <row r="14" spans="1:13" ht="13.5">
      <c r="A14" s="21"/>
      <c r="B14" s="22" t="s">
        <v>91</v>
      </c>
      <c r="C14" s="23" t="s">
        <v>84</v>
      </c>
      <c r="D14" s="67">
        <v>3</v>
      </c>
      <c r="E14" s="68">
        <v>18</v>
      </c>
      <c r="F14" s="68">
        <v>527290</v>
      </c>
      <c r="G14" s="69">
        <v>87.25</v>
      </c>
      <c r="H14" s="70">
        <f>IF(ISERROR((D14/B5)*100),0,(D14/B5)*100)</f>
        <v>0.08880994671403197</v>
      </c>
      <c r="I14" s="71">
        <f t="shared" si="0"/>
        <v>6</v>
      </c>
      <c r="J14" s="68">
        <f t="shared" si="1"/>
        <v>175763.33333333334</v>
      </c>
      <c r="K14" s="68">
        <f t="shared" si="2"/>
        <v>29293.88888888889</v>
      </c>
      <c r="L14" s="68">
        <f>IF(ISERROR(F14/B5),0,F14/B5)</f>
        <v>156.09532267613972</v>
      </c>
      <c r="M14" s="69">
        <v>88.18</v>
      </c>
    </row>
    <row r="15" spans="1:13" ht="13.5">
      <c r="A15" s="22" t="s">
        <v>95</v>
      </c>
      <c r="B15" s="22"/>
      <c r="C15" s="24" t="s">
        <v>86</v>
      </c>
      <c r="D15" s="72">
        <v>0</v>
      </c>
      <c r="E15" s="73">
        <v>0</v>
      </c>
      <c r="F15" s="73">
        <v>0</v>
      </c>
      <c r="G15" s="74">
        <v>0</v>
      </c>
      <c r="H15" s="75">
        <f>IF(ISERROR((D15/B6)*100),0,(D15/B6)*100)</f>
        <v>0</v>
      </c>
      <c r="I15" s="76">
        <f t="shared" si="0"/>
        <v>0</v>
      </c>
      <c r="J15" s="73">
        <f t="shared" si="1"/>
        <v>0</v>
      </c>
      <c r="K15" s="73">
        <f t="shared" si="2"/>
        <v>0</v>
      </c>
      <c r="L15" s="73">
        <f>IF(ISERROR(F15/B6),0,F15/B6)</f>
        <v>0</v>
      </c>
      <c r="M15" s="74">
        <v>0</v>
      </c>
    </row>
    <row r="16" spans="1:13" ht="13.5">
      <c r="A16" s="22"/>
      <c r="B16" s="25" t="s">
        <v>93</v>
      </c>
      <c r="C16" s="26" t="s">
        <v>90</v>
      </c>
      <c r="D16" s="72">
        <v>3</v>
      </c>
      <c r="E16" s="73">
        <v>18</v>
      </c>
      <c r="F16" s="73">
        <v>527290</v>
      </c>
      <c r="G16" s="74">
        <v>18.53</v>
      </c>
      <c r="H16" s="75">
        <f>IF(ISERROR((D16/B7)*100),0,(D16/B7)*100)</f>
        <v>0.04187604690117253</v>
      </c>
      <c r="I16" s="76">
        <f t="shared" si="0"/>
        <v>6</v>
      </c>
      <c r="J16" s="73">
        <f t="shared" si="1"/>
        <v>175763.33333333334</v>
      </c>
      <c r="K16" s="73">
        <f t="shared" si="2"/>
        <v>29293.88888888889</v>
      </c>
      <c r="L16" s="73">
        <f>IF(ISERROR(F16/B7),0,F16/B7)</f>
        <v>73.60273590173088</v>
      </c>
      <c r="M16" s="74">
        <v>18.73</v>
      </c>
    </row>
    <row r="17" spans="1:13" ht="13.5">
      <c r="A17" s="22"/>
      <c r="B17" s="22" t="s">
        <v>91</v>
      </c>
      <c r="C17" s="23" t="s">
        <v>84</v>
      </c>
      <c r="D17" s="67">
        <v>3966</v>
      </c>
      <c r="E17" s="68">
        <v>9384</v>
      </c>
      <c r="F17" s="68">
        <v>64007770</v>
      </c>
      <c r="G17" s="69">
        <v>103.05</v>
      </c>
      <c r="H17" s="70">
        <f>IF(ISERROR((D17/B5)*100),0,(D17/B5)*100)</f>
        <v>117.40674955595027</v>
      </c>
      <c r="I17" s="71">
        <f t="shared" si="0"/>
        <v>2.3661119515885023</v>
      </c>
      <c r="J17" s="68">
        <f t="shared" si="1"/>
        <v>16139.125063035804</v>
      </c>
      <c r="K17" s="68">
        <f t="shared" si="2"/>
        <v>6820.947357203751</v>
      </c>
      <c r="L17" s="68">
        <f>IF(ISERROR(F17/B5),0,F17/B5)</f>
        <v>18948.422143280048</v>
      </c>
      <c r="M17" s="69">
        <v>104.15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4794</v>
      </c>
      <c r="E18" s="73">
        <v>10838</v>
      </c>
      <c r="F18" s="73">
        <v>71965070</v>
      </c>
      <c r="G18" s="74">
        <v>98.78</v>
      </c>
      <c r="H18" s="75">
        <f>IF(ISERROR((D18/B6)*100),0,(D18/B6)*100)</f>
        <v>126.62440570522979</v>
      </c>
      <c r="I18" s="76">
        <f t="shared" si="0"/>
        <v>2.2607425949103046</v>
      </c>
      <c r="J18" s="73">
        <f t="shared" si="1"/>
        <v>15011.487275761368</v>
      </c>
      <c r="K18" s="73">
        <f t="shared" si="2"/>
        <v>6640.069200959587</v>
      </c>
      <c r="L18" s="73">
        <f>IF(ISERROR(F18/B6),0,F18/B6)</f>
        <v>19008.206550449024</v>
      </c>
      <c r="M18" s="74">
        <v>99.84</v>
      </c>
    </row>
    <row r="19" spans="1:13" ht="13.5">
      <c r="A19" s="22"/>
      <c r="B19" s="22" t="s">
        <v>94</v>
      </c>
      <c r="C19" s="26" t="s">
        <v>90</v>
      </c>
      <c r="D19" s="72">
        <v>8760</v>
      </c>
      <c r="E19" s="73">
        <v>20222</v>
      </c>
      <c r="F19" s="73">
        <v>135972840</v>
      </c>
      <c r="G19" s="74">
        <v>100.74</v>
      </c>
      <c r="H19" s="75">
        <f>IF(ISERROR((D19/B7)*100),0,(D19/B7)*100)</f>
        <v>122.27805695142378</v>
      </c>
      <c r="I19" s="76">
        <f t="shared" si="0"/>
        <v>2.308447488584475</v>
      </c>
      <c r="J19" s="73">
        <f t="shared" si="1"/>
        <v>15522.013698630137</v>
      </c>
      <c r="K19" s="73">
        <f t="shared" si="2"/>
        <v>6724.005538522401</v>
      </c>
      <c r="L19" s="73">
        <f>IF(ISERROR(F19/B7),0,F19/B7)</f>
        <v>18980.01675041876</v>
      </c>
      <c r="M19" s="74">
        <v>101.83</v>
      </c>
    </row>
    <row r="20" spans="1:13" ht="13.5">
      <c r="A20" s="12"/>
      <c r="B20" s="27"/>
      <c r="C20" s="20" t="s">
        <v>84</v>
      </c>
      <c r="D20" s="57">
        <v>14566</v>
      </c>
      <c r="E20" s="58">
        <v>22234</v>
      </c>
      <c r="F20" s="58">
        <v>202278840</v>
      </c>
      <c r="G20" s="59">
        <v>101.98</v>
      </c>
      <c r="H20" s="60">
        <f>IF(ISERROR((D20/B5)*100),0,(D20/B5)*100)</f>
        <v>431.20189461219655</v>
      </c>
      <c r="I20" s="61">
        <f t="shared" si="0"/>
        <v>1.526431415625429</v>
      </c>
      <c r="J20" s="58">
        <f t="shared" si="1"/>
        <v>13887.054785116025</v>
      </c>
      <c r="K20" s="58">
        <f t="shared" si="2"/>
        <v>9097.726005217235</v>
      </c>
      <c r="L20" s="58">
        <f>IF(ISERROR(F20/B5),0,F20/B5)</f>
        <v>59881.243339254</v>
      </c>
      <c r="M20" s="59">
        <v>103.07</v>
      </c>
    </row>
    <row r="21" spans="1:13" ht="13.5">
      <c r="A21" s="28" t="s">
        <v>96</v>
      </c>
      <c r="B21" s="29"/>
      <c r="C21" s="17" t="s">
        <v>86</v>
      </c>
      <c r="D21" s="62">
        <v>20912</v>
      </c>
      <c r="E21" s="63">
        <v>32520</v>
      </c>
      <c r="F21" s="63">
        <v>258194650</v>
      </c>
      <c r="G21" s="64">
        <v>103.74</v>
      </c>
      <c r="H21" s="65">
        <f>IF(ISERROR((D21/B6)*100),0,(D21/B6)*100)</f>
        <v>552.350765979926</v>
      </c>
      <c r="I21" s="66">
        <f t="shared" si="0"/>
        <v>1.5550879877582249</v>
      </c>
      <c r="J21" s="63">
        <f t="shared" si="1"/>
        <v>12346.721977811783</v>
      </c>
      <c r="K21" s="63">
        <f t="shared" si="2"/>
        <v>7939.5648831488315</v>
      </c>
      <c r="L21" s="63">
        <f>IF(ISERROR(F21/B6),0,F21/B6)</f>
        <v>68197.21341785525</v>
      </c>
      <c r="M21" s="64">
        <v>104.87</v>
      </c>
    </row>
    <row r="22" spans="1:13" ht="13.5">
      <c r="A22" s="30"/>
      <c r="B22" s="31"/>
      <c r="C22" s="19" t="s">
        <v>90</v>
      </c>
      <c r="D22" s="62">
        <v>35478</v>
      </c>
      <c r="E22" s="63">
        <v>54754</v>
      </c>
      <c r="F22" s="63">
        <v>460473490</v>
      </c>
      <c r="G22" s="64">
        <v>102.96</v>
      </c>
      <c r="H22" s="65">
        <f>IF(ISERROR((D22/B7)*100),0,(D22/B7)*100)</f>
        <v>495.22613065326635</v>
      </c>
      <c r="I22" s="66">
        <f t="shared" si="0"/>
        <v>1.5433226224702632</v>
      </c>
      <c r="J22" s="63">
        <f t="shared" si="1"/>
        <v>12979.127628389424</v>
      </c>
      <c r="K22" s="63">
        <f t="shared" si="2"/>
        <v>8409.860284180151</v>
      </c>
      <c r="L22" s="63">
        <f>IF(ISERROR(F22/B7),0,F22/B7)</f>
        <v>64276.031546622</v>
      </c>
      <c r="M22" s="64">
        <v>104.07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36</v>
      </c>
      <c r="E29" s="58">
        <v>306</v>
      </c>
      <c r="F29" s="58">
        <v>2666900</v>
      </c>
      <c r="G29" s="59">
        <v>118.58</v>
      </c>
      <c r="H29" s="60">
        <f>IF(ISERROR((D29/B5)*100),0,(D29/B5)*100)</f>
        <v>1.0657193605683837</v>
      </c>
      <c r="I29" s="61">
        <f t="shared" si="0"/>
        <v>8.5</v>
      </c>
      <c r="J29" s="58">
        <f t="shared" si="1"/>
        <v>74080.55555555556</v>
      </c>
      <c r="K29" s="58">
        <f t="shared" si="2"/>
        <v>8715.359477124182</v>
      </c>
      <c r="L29" s="58">
        <f>IF(ISERROR(F29/B5),0,F29/B5)</f>
        <v>789.4908229721729</v>
      </c>
      <c r="M29" s="59">
        <v>119.84</v>
      </c>
    </row>
    <row r="30" spans="1:13" ht="13.5">
      <c r="A30" s="28" t="s">
        <v>103</v>
      </c>
      <c r="B30" s="29"/>
      <c r="C30" s="17" t="s">
        <v>86</v>
      </c>
      <c r="D30" s="62">
        <v>83</v>
      </c>
      <c r="E30" s="63">
        <v>636</v>
      </c>
      <c r="F30" s="63">
        <v>6791250</v>
      </c>
      <c r="G30" s="64">
        <v>232.7</v>
      </c>
      <c r="H30" s="65">
        <f>IF(ISERROR((D30/B6)*100),0,(D30/B6)*100)</f>
        <v>2.1922873745377705</v>
      </c>
      <c r="I30" s="66">
        <f t="shared" si="0"/>
        <v>7.662650602409639</v>
      </c>
      <c r="J30" s="63">
        <f t="shared" si="1"/>
        <v>81822.2891566265</v>
      </c>
      <c r="K30" s="63">
        <f t="shared" si="2"/>
        <v>10678.066037735849</v>
      </c>
      <c r="L30" s="63">
        <f>IF(ISERROR(F30/B6),0,F30/B6)</f>
        <v>1793.7797147385104</v>
      </c>
      <c r="M30" s="64">
        <v>235.22</v>
      </c>
    </row>
    <row r="31" spans="1:13" ht="13.5">
      <c r="A31" s="15"/>
      <c r="B31" s="34"/>
      <c r="C31" s="19" t="s">
        <v>90</v>
      </c>
      <c r="D31" s="62">
        <v>119</v>
      </c>
      <c r="E31" s="63">
        <v>942</v>
      </c>
      <c r="F31" s="63">
        <v>9458150</v>
      </c>
      <c r="G31" s="64">
        <v>183.03</v>
      </c>
      <c r="H31" s="65">
        <f>IF(ISERROR((D31/B7)*100),0,(D31/B7)*100)</f>
        <v>1.6610831937465103</v>
      </c>
      <c r="I31" s="66">
        <f t="shared" si="0"/>
        <v>7.915966386554622</v>
      </c>
      <c r="J31" s="63">
        <f t="shared" si="1"/>
        <v>79480.25210084034</v>
      </c>
      <c r="K31" s="63">
        <f t="shared" si="2"/>
        <v>10040.498938428875</v>
      </c>
      <c r="L31" s="63">
        <f>IF(ISERROR(F31/B7),0,F31/B7)</f>
        <v>1320.2331099944165</v>
      </c>
      <c r="M31" s="64">
        <v>185</v>
      </c>
    </row>
    <row r="32" spans="1:13" ht="13.5">
      <c r="A32" s="35"/>
      <c r="B32" s="36"/>
      <c r="C32" s="37" t="s">
        <v>84</v>
      </c>
      <c r="D32" s="67">
        <v>46528</v>
      </c>
      <c r="E32" s="68">
        <v>106278</v>
      </c>
      <c r="F32" s="68">
        <v>1330240804</v>
      </c>
      <c r="G32" s="69">
        <v>98.81</v>
      </c>
      <c r="H32" s="70">
        <f>IF(ISERROR((D32/B5)*100),0,(D32/B5)*100)</f>
        <v>1377.3830669034933</v>
      </c>
      <c r="I32" s="71">
        <f t="shared" si="0"/>
        <v>2.2841729711141676</v>
      </c>
      <c r="J32" s="68">
        <f t="shared" si="1"/>
        <v>28590.11356602476</v>
      </c>
      <c r="K32" s="68">
        <f t="shared" si="2"/>
        <v>12516.614953235854</v>
      </c>
      <c r="L32" s="68">
        <f>IF(ISERROR(F32/B5),0,F32/B5)</f>
        <v>393795.3830669035</v>
      </c>
      <c r="M32" s="69">
        <v>99.86</v>
      </c>
    </row>
    <row r="33" spans="1:13" ht="13.5">
      <c r="A33" s="38" t="s">
        <v>90</v>
      </c>
      <c r="B33" s="39"/>
      <c r="C33" s="24" t="s">
        <v>86</v>
      </c>
      <c r="D33" s="72">
        <v>66092</v>
      </c>
      <c r="E33" s="73">
        <v>148549</v>
      </c>
      <c r="F33" s="73">
        <v>1583585816</v>
      </c>
      <c r="G33" s="74">
        <v>109.29</v>
      </c>
      <c r="H33" s="75">
        <f>IF(ISERROR((D33/B6)*100),0,(D33/B6)*100)</f>
        <v>1745.6946645536184</v>
      </c>
      <c r="I33" s="76">
        <f t="shared" si="0"/>
        <v>2.247609392967379</v>
      </c>
      <c r="J33" s="73">
        <f t="shared" si="1"/>
        <v>23960.32524359983</v>
      </c>
      <c r="K33" s="73">
        <f t="shared" si="2"/>
        <v>10660.359988959872</v>
      </c>
      <c r="L33" s="73">
        <f>IF(ISERROR(F33/B6),0,F33/B6)</f>
        <v>418274.11938721605</v>
      </c>
      <c r="M33" s="74">
        <v>110.48</v>
      </c>
    </row>
    <row r="34" spans="1:13" ht="13.5">
      <c r="A34" s="40"/>
      <c r="B34" s="41"/>
      <c r="C34" s="26" t="s">
        <v>90</v>
      </c>
      <c r="D34" s="77">
        <v>112620</v>
      </c>
      <c r="E34" s="78">
        <v>254827</v>
      </c>
      <c r="F34" s="78">
        <v>2913826620</v>
      </c>
      <c r="G34" s="79">
        <v>104.24</v>
      </c>
      <c r="H34" s="80">
        <f>IF(ISERROR((D34/B7)*100),0,(D34/B7)*100)</f>
        <v>1572.0268006700169</v>
      </c>
      <c r="I34" s="81">
        <f t="shared" si="0"/>
        <v>2.2627153258746224</v>
      </c>
      <c r="J34" s="78">
        <f>IF(ISERROR(F34/D34),0,F34/D34)</f>
        <v>25873.083111347896</v>
      </c>
      <c r="K34" s="78">
        <f>IF(ISERROR(F34/E34),0,F34/E34)</f>
        <v>11434.52860175727</v>
      </c>
      <c r="L34" s="78">
        <f>IF(ISERROR(F34/B7),0,F34/B7)</f>
        <v>406731.80067001673</v>
      </c>
      <c r="M34" s="79">
        <v>105.36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338</v>
      </c>
      <c r="C38" s="45" t="s">
        <v>84</v>
      </c>
      <c r="D38" s="57">
        <v>2987</v>
      </c>
      <c r="E38" s="58">
        <v>5207</v>
      </c>
      <c r="F38" s="58">
        <v>38141964</v>
      </c>
      <c r="G38" s="59">
        <v>106.12</v>
      </c>
      <c r="H38" s="60">
        <f aca="true" t="shared" si="3" ref="H38:H49">IF(ISERROR((D38/B38)*100),0,(D38/B38)*100)</f>
        <v>883.7278106508876</v>
      </c>
      <c r="I38" s="61">
        <f aca="true" t="shared" si="4" ref="I38:I49">IF(ISERROR(E38/D38),0,E38/D38)</f>
        <v>1.7432206226983595</v>
      </c>
      <c r="J38" s="58">
        <f aca="true" t="shared" si="5" ref="J38:J49">IF(ISERROR(F38/D38),0,F38/D38)</f>
        <v>12769.321727485772</v>
      </c>
      <c r="K38" s="58">
        <f aca="true" t="shared" si="6" ref="K38:K49">IF(ISERROR(F38/E38),0,F38/E38)</f>
        <v>7325.1323218744</v>
      </c>
      <c r="L38" s="58">
        <f aca="true" t="shared" si="7" ref="L38:L49">IF(ISERROR(F38/B38),0,F38/B38)</f>
        <v>112846.04733727811</v>
      </c>
      <c r="M38" s="59">
        <v>110.2</v>
      </c>
    </row>
    <row r="39" spans="1:13" ht="13.5">
      <c r="A39" s="54" t="s">
        <v>114</v>
      </c>
      <c r="B39" s="88">
        <v>339</v>
      </c>
      <c r="C39" s="46" t="s">
        <v>86</v>
      </c>
      <c r="D39" s="62">
        <v>2801</v>
      </c>
      <c r="E39" s="63">
        <v>4789</v>
      </c>
      <c r="F39" s="63">
        <v>34475580</v>
      </c>
      <c r="G39" s="64">
        <v>129.9</v>
      </c>
      <c r="H39" s="65">
        <f t="shared" si="3"/>
        <v>826.2536873156342</v>
      </c>
      <c r="I39" s="66">
        <f t="shared" si="4"/>
        <v>1.7097465191003214</v>
      </c>
      <c r="J39" s="63">
        <f t="shared" si="5"/>
        <v>12308.311317386648</v>
      </c>
      <c r="K39" s="63">
        <f t="shared" si="6"/>
        <v>7198.910002088119</v>
      </c>
      <c r="L39" s="63">
        <f t="shared" si="7"/>
        <v>101697.87610619469</v>
      </c>
      <c r="M39" s="64">
        <v>138.33</v>
      </c>
    </row>
    <row r="40" spans="1:13" ht="13.5">
      <c r="A40" s="47" t="s">
        <v>49</v>
      </c>
      <c r="B40" s="89">
        <f>B38+B39</f>
        <v>677</v>
      </c>
      <c r="C40" s="48" t="s">
        <v>90</v>
      </c>
      <c r="D40" s="82">
        <v>5788</v>
      </c>
      <c r="E40" s="83">
        <v>9996</v>
      </c>
      <c r="F40" s="83">
        <v>72617544</v>
      </c>
      <c r="G40" s="84">
        <v>116.22</v>
      </c>
      <c r="H40" s="85">
        <f t="shared" si="3"/>
        <v>854.9483013293944</v>
      </c>
      <c r="I40" s="86">
        <f t="shared" si="4"/>
        <v>1.7270214236351071</v>
      </c>
      <c r="J40" s="83">
        <f t="shared" si="5"/>
        <v>12546.22391154112</v>
      </c>
      <c r="K40" s="83">
        <f t="shared" si="6"/>
        <v>7264.660264105642</v>
      </c>
      <c r="L40" s="83">
        <f t="shared" si="7"/>
        <v>107263.7282127031</v>
      </c>
      <c r="M40" s="84">
        <v>122.23</v>
      </c>
    </row>
    <row r="41" spans="1:13" ht="13.5">
      <c r="A41" s="55"/>
      <c r="B41" s="90">
        <v>499</v>
      </c>
      <c r="C41" s="49" t="s">
        <v>84</v>
      </c>
      <c r="D41" s="67">
        <v>2626</v>
      </c>
      <c r="E41" s="68">
        <v>5870</v>
      </c>
      <c r="F41" s="68">
        <v>63554786</v>
      </c>
      <c r="G41" s="69">
        <v>112.81</v>
      </c>
      <c r="H41" s="70">
        <f t="shared" si="3"/>
        <v>526.2525050100201</v>
      </c>
      <c r="I41" s="71">
        <f t="shared" si="4"/>
        <v>2.235338918507235</v>
      </c>
      <c r="J41" s="68">
        <f t="shared" si="5"/>
        <v>24202.12718964204</v>
      </c>
      <c r="K41" s="68">
        <f t="shared" si="6"/>
        <v>10827.050425894378</v>
      </c>
      <c r="L41" s="68">
        <f t="shared" si="7"/>
        <v>127364.3006012024</v>
      </c>
      <c r="M41" s="69">
        <v>117.1</v>
      </c>
    </row>
    <row r="42" spans="1:13" ht="13.5">
      <c r="A42" s="56" t="s">
        <v>115</v>
      </c>
      <c r="B42" s="91">
        <v>373</v>
      </c>
      <c r="C42" s="50" t="s">
        <v>86</v>
      </c>
      <c r="D42" s="72">
        <v>2886</v>
      </c>
      <c r="E42" s="73">
        <v>5853</v>
      </c>
      <c r="F42" s="73">
        <v>54773446</v>
      </c>
      <c r="G42" s="74">
        <v>91.1</v>
      </c>
      <c r="H42" s="75">
        <f t="shared" si="3"/>
        <v>773.7265415549598</v>
      </c>
      <c r="I42" s="76">
        <f t="shared" si="4"/>
        <v>2.028066528066528</v>
      </c>
      <c r="J42" s="73">
        <f t="shared" si="5"/>
        <v>18979.018018018018</v>
      </c>
      <c r="K42" s="73">
        <f t="shared" si="6"/>
        <v>9358.183153938151</v>
      </c>
      <c r="L42" s="73">
        <f t="shared" si="7"/>
        <v>146845.69973190347</v>
      </c>
      <c r="M42" s="74">
        <v>96.72</v>
      </c>
    </row>
    <row r="43" spans="1:13" ht="13.5">
      <c r="A43" s="51" t="s">
        <v>49</v>
      </c>
      <c r="B43" s="92">
        <f>B41+B42</f>
        <v>872</v>
      </c>
      <c r="C43" s="52" t="s">
        <v>90</v>
      </c>
      <c r="D43" s="77">
        <v>5512</v>
      </c>
      <c r="E43" s="78">
        <v>11723</v>
      </c>
      <c r="F43" s="78">
        <v>118328232</v>
      </c>
      <c r="G43" s="79">
        <v>101.6</v>
      </c>
      <c r="H43" s="80">
        <f t="shared" si="3"/>
        <v>632.1100917431193</v>
      </c>
      <c r="I43" s="81">
        <f t="shared" si="4"/>
        <v>2.1268142235123366</v>
      </c>
      <c r="J43" s="78">
        <f t="shared" si="5"/>
        <v>21467.386066763425</v>
      </c>
      <c r="K43" s="78">
        <f t="shared" si="6"/>
        <v>10093.6818220592</v>
      </c>
      <c r="L43" s="78">
        <f t="shared" si="7"/>
        <v>135697.51376146788</v>
      </c>
      <c r="M43" s="79">
        <v>106.5</v>
      </c>
    </row>
    <row r="44" spans="1:13" ht="13.5">
      <c r="A44" s="53"/>
      <c r="B44" s="87">
        <v>788</v>
      </c>
      <c r="C44" s="45" t="s">
        <v>84</v>
      </c>
      <c r="D44" s="57">
        <v>6366</v>
      </c>
      <c r="E44" s="58">
        <v>14210</v>
      </c>
      <c r="F44" s="58">
        <v>176308960</v>
      </c>
      <c r="G44" s="59">
        <v>95.61</v>
      </c>
      <c r="H44" s="60">
        <f t="shared" si="3"/>
        <v>807.8680203045685</v>
      </c>
      <c r="I44" s="61">
        <f t="shared" si="4"/>
        <v>2.2321709079484764</v>
      </c>
      <c r="J44" s="58">
        <f t="shared" si="5"/>
        <v>27695.4068488847</v>
      </c>
      <c r="K44" s="58">
        <f t="shared" si="6"/>
        <v>12407.386347642505</v>
      </c>
      <c r="L44" s="58">
        <f t="shared" si="7"/>
        <v>223742.33502538071</v>
      </c>
      <c r="M44" s="59">
        <v>98.89</v>
      </c>
    </row>
    <row r="45" spans="1:13" ht="13.5">
      <c r="A45" s="54" t="s">
        <v>116</v>
      </c>
      <c r="B45" s="88">
        <v>753</v>
      </c>
      <c r="C45" s="46" t="s">
        <v>86</v>
      </c>
      <c r="D45" s="62">
        <v>8362</v>
      </c>
      <c r="E45" s="63">
        <v>16483</v>
      </c>
      <c r="F45" s="63">
        <v>150837974</v>
      </c>
      <c r="G45" s="64">
        <v>104.89</v>
      </c>
      <c r="H45" s="65">
        <f t="shared" si="3"/>
        <v>1110.491367861886</v>
      </c>
      <c r="I45" s="66">
        <f t="shared" si="4"/>
        <v>1.9711791437455155</v>
      </c>
      <c r="J45" s="63">
        <f t="shared" si="5"/>
        <v>18038.504424778763</v>
      </c>
      <c r="K45" s="63">
        <f t="shared" si="6"/>
        <v>9151.123824546503</v>
      </c>
      <c r="L45" s="63">
        <f t="shared" si="7"/>
        <v>200316.03452855247</v>
      </c>
      <c r="M45" s="64">
        <v>109.77</v>
      </c>
    </row>
    <row r="46" spans="1:13" ht="13.5">
      <c r="A46" s="47" t="s">
        <v>49</v>
      </c>
      <c r="B46" s="89">
        <f>B44+B45</f>
        <v>1541</v>
      </c>
      <c r="C46" s="48" t="s">
        <v>90</v>
      </c>
      <c r="D46" s="82">
        <v>14728</v>
      </c>
      <c r="E46" s="83">
        <v>30693</v>
      </c>
      <c r="F46" s="83">
        <v>327146934</v>
      </c>
      <c r="G46" s="84">
        <v>99.68</v>
      </c>
      <c r="H46" s="85">
        <f t="shared" si="3"/>
        <v>955.7430240103829</v>
      </c>
      <c r="I46" s="86">
        <f t="shared" si="4"/>
        <v>2.083989679521999</v>
      </c>
      <c r="J46" s="83">
        <f t="shared" si="5"/>
        <v>22212.583785985877</v>
      </c>
      <c r="K46" s="83">
        <f t="shared" si="6"/>
        <v>10658.68224025022</v>
      </c>
      <c r="L46" s="83">
        <f t="shared" si="7"/>
        <v>212295.2199870214</v>
      </c>
      <c r="M46" s="84">
        <v>103.69</v>
      </c>
    </row>
    <row r="47" spans="1:13" ht="13.5">
      <c r="A47" s="55"/>
      <c r="B47" s="90">
        <v>1753</v>
      </c>
      <c r="C47" s="49" t="s">
        <v>84</v>
      </c>
      <c r="D47" s="67">
        <v>34532</v>
      </c>
      <c r="E47" s="68">
        <v>80968</v>
      </c>
      <c r="F47" s="68">
        <v>1052071654</v>
      </c>
      <c r="G47" s="69">
        <v>99.03</v>
      </c>
      <c r="H47" s="70">
        <f t="shared" si="3"/>
        <v>1969.8802053622362</v>
      </c>
      <c r="I47" s="71">
        <f t="shared" si="4"/>
        <v>2.3447237345071237</v>
      </c>
      <c r="J47" s="68">
        <f t="shared" si="5"/>
        <v>30466.5717016101</v>
      </c>
      <c r="K47" s="68">
        <f t="shared" si="6"/>
        <v>12993.672240885287</v>
      </c>
      <c r="L47" s="68">
        <f t="shared" si="7"/>
        <v>600154.96520251</v>
      </c>
      <c r="M47" s="69">
        <v>97.73</v>
      </c>
    </row>
    <row r="48" spans="1:13" ht="13.5">
      <c r="A48" s="56" t="s">
        <v>117</v>
      </c>
      <c r="B48" s="91">
        <v>2321</v>
      </c>
      <c r="C48" s="50" t="s">
        <v>86</v>
      </c>
      <c r="D48" s="72">
        <v>52021</v>
      </c>
      <c r="E48" s="73">
        <v>121381</v>
      </c>
      <c r="F48" s="73">
        <v>1343214366</v>
      </c>
      <c r="G48" s="74">
        <v>110.27</v>
      </c>
      <c r="H48" s="75">
        <f t="shared" si="3"/>
        <v>2241.3183972425677</v>
      </c>
      <c r="I48" s="76">
        <f t="shared" si="4"/>
        <v>2.3333077026585416</v>
      </c>
      <c r="J48" s="73">
        <f t="shared" si="5"/>
        <v>25820.61794275389</v>
      </c>
      <c r="K48" s="73">
        <f t="shared" si="6"/>
        <v>11066.100674734926</v>
      </c>
      <c r="L48" s="73">
        <f t="shared" si="7"/>
        <v>578722.2602326584</v>
      </c>
      <c r="M48" s="74">
        <v>108.46</v>
      </c>
    </row>
    <row r="49" spans="1:13" ht="13.5">
      <c r="A49" s="51" t="s">
        <v>50</v>
      </c>
      <c r="B49" s="92">
        <f>B47+B48</f>
        <v>4074</v>
      </c>
      <c r="C49" s="52" t="s">
        <v>90</v>
      </c>
      <c r="D49" s="77">
        <v>86553</v>
      </c>
      <c r="E49" s="78">
        <v>202349</v>
      </c>
      <c r="F49" s="78">
        <v>2395286020</v>
      </c>
      <c r="G49" s="79">
        <v>105.03</v>
      </c>
      <c r="H49" s="80">
        <f t="shared" si="3"/>
        <v>2124.5213549337263</v>
      </c>
      <c r="I49" s="81">
        <f t="shared" si="4"/>
        <v>2.3378623502362714</v>
      </c>
      <c r="J49" s="78">
        <f t="shared" si="5"/>
        <v>27674.211408039006</v>
      </c>
      <c r="K49" s="78">
        <f t="shared" si="6"/>
        <v>11837.399838892212</v>
      </c>
      <c r="L49" s="78">
        <f t="shared" si="7"/>
        <v>587944.5311732941</v>
      </c>
      <c r="M49" s="79">
        <v>103.43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91" zoomScaleNormal="91" workbookViewId="0" topLeftCell="A1">
      <selection activeCell="B7" sqref="B7"/>
    </sheetView>
  </sheetViews>
  <sheetFormatPr defaultColWidth="9.00390625" defaultRowHeight="12"/>
  <cols>
    <col min="2" max="2" width="9.50390625" style="0" customWidth="1"/>
    <col min="3" max="3" width="6.375" style="0" customWidth="1"/>
    <col min="6" max="6" width="15.875" style="0" customWidth="1"/>
    <col min="7" max="7" width="11.875" style="0" customWidth="1"/>
    <col min="8" max="8" width="9.50390625" style="0" customWidth="1"/>
    <col min="12" max="12" width="9.875" style="0" customWidth="1"/>
    <col min="13" max="13" width="10.0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310011</v>
      </c>
      <c r="D3" s="96"/>
      <c r="E3" s="97" t="s">
        <v>78</v>
      </c>
      <c r="F3" s="116" t="s">
        <v>73</v>
      </c>
      <c r="G3" s="117"/>
      <c r="H3" s="97" t="s">
        <v>79</v>
      </c>
      <c r="I3" s="116" t="s">
        <v>74</v>
      </c>
      <c r="J3" s="117"/>
      <c r="K3" s="2"/>
      <c r="L3" s="2" t="s">
        <v>80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31345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13.5">
      <c r="A6" s="50" t="s">
        <v>86</v>
      </c>
      <c r="B6" s="103">
        <f>B39+B42+B45+B48</f>
        <v>36824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23.25" customHeight="1">
      <c r="A7" s="32" t="s">
        <v>90</v>
      </c>
      <c r="B7" s="102">
        <f>B5+B6</f>
        <v>68169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118</v>
      </c>
    </row>
    <row r="8" spans="1:13" ht="13.5">
      <c r="A8" s="12"/>
      <c r="B8" s="13" t="s">
        <v>91</v>
      </c>
      <c r="C8" s="14" t="s">
        <v>84</v>
      </c>
      <c r="D8" s="57">
        <v>14986</v>
      </c>
      <c r="E8" s="58">
        <v>282800</v>
      </c>
      <c r="F8" s="58">
        <v>7304482482</v>
      </c>
      <c r="G8" s="59">
        <v>102.38</v>
      </c>
      <c r="H8" s="60">
        <f>IF(ISERROR((D8/B5)*100),0,(D8/B5)*100)</f>
        <v>47.809858031583985</v>
      </c>
      <c r="I8" s="61">
        <f aca="true" t="shared" si="0" ref="I8:I34">IF(ISERROR(E8/D8),0,E8/D8)</f>
        <v>18.870946216468703</v>
      </c>
      <c r="J8" s="58">
        <f aca="true" t="shared" si="1" ref="J8:J33">IF(ISERROR(F8/D8),0,F8/D8)</f>
        <v>487420.4245295609</v>
      </c>
      <c r="K8" s="58">
        <f aca="true" t="shared" si="2" ref="K8:K33">IF(ISERROR(F8/E8),0,F8/E8)</f>
        <v>25829.14597595474</v>
      </c>
      <c r="L8" s="58">
        <f>IF(ISERROR(F8/B5),0,F8/B5)</f>
        <v>233035.01298452704</v>
      </c>
      <c r="M8" s="59">
        <v>102.77</v>
      </c>
    </row>
    <row r="9" spans="1:13" ht="13.5">
      <c r="A9" s="15" t="s">
        <v>92</v>
      </c>
      <c r="B9" s="16"/>
      <c r="C9" s="17" t="s">
        <v>86</v>
      </c>
      <c r="D9" s="62">
        <v>15260</v>
      </c>
      <c r="E9" s="63">
        <v>294492</v>
      </c>
      <c r="F9" s="63">
        <v>6896617186</v>
      </c>
      <c r="G9" s="64">
        <v>103.54</v>
      </c>
      <c r="H9" s="65">
        <f>IF(ISERROR((D9/B6)*100),0,(D9/B6)*100)</f>
        <v>41.44036497936129</v>
      </c>
      <c r="I9" s="66">
        <f t="shared" si="0"/>
        <v>19.29829619921363</v>
      </c>
      <c r="J9" s="63">
        <f t="shared" si="1"/>
        <v>451940.8378768021</v>
      </c>
      <c r="K9" s="63">
        <f t="shared" si="2"/>
        <v>23418.691122339485</v>
      </c>
      <c r="L9" s="63">
        <f>IF(ISERROR(F9/B6),0,F9/B6)</f>
        <v>187285.93270693027</v>
      </c>
      <c r="M9" s="64">
        <v>103.68</v>
      </c>
    </row>
    <row r="10" spans="1:13" ht="13.5">
      <c r="A10" s="15"/>
      <c r="B10" s="18" t="s">
        <v>93</v>
      </c>
      <c r="C10" s="19" t="s">
        <v>90</v>
      </c>
      <c r="D10" s="62">
        <v>30246</v>
      </c>
      <c r="E10" s="63">
        <v>577292</v>
      </c>
      <c r="F10" s="63">
        <v>14201099668</v>
      </c>
      <c r="G10" s="64">
        <v>102.94</v>
      </c>
      <c r="H10" s="65">
        <f>IF(ISERROR((D10/B7)*100),0,(D10/B7)*100)</f>
        <v>44.36914139858293</v>
      </c>
      <c r="I10" s="66">
        <f t="shared" si="0"/>
        <v>19.086556900085963</v>
      </c>
      <c r="J10" s="63">
        <f t="shared" si="1"/>
        <v>469519.92554387357</v>
      </c>
      <c r="K10" s="63">
        <f t="shared" si="2"/>
        <v>24599.508858601886</v>
      </c>
      <c r="L10" s="63">
        <f>IF(ISERROR(F10/B7),0,F10/B7)</f>
        <v>208321.95965908258</v>
      </c>
      <c r="M10" s="64">
        <v>103.19</v>
      </c>
    </row>
    <row r="11" spans="1:13" ht="13.5">
      <c r="A11" s="15"/>
      <c r="B11" s="16" t="s">
        <v>91</v>
      </c>
      <c r="C11" s="20" t="s">
        <v>84</v>
      </c>
      <c r="D11" s="57">
        <v>268659</v>
      </c>
      <c r="E11" s="58">
        <v>511427</v>
      </c>
      <c r="F11" s="58">
        <v>4025813550</v>
      </c>
      <c r="G11" s="59">
        <v>102.32</v>
      </c>
      <c r="H11" s="60">
        <f>IF(ISERROR((D11/B5)*100),0,(D11/B5)*100)</f>
        <v>857.103206252991</v>
      </c>
      <c r="I11" s="61">
        <f t="shared" si="0"/>
        <v>1.9036287635999538</v>
      </c>
      <c r="J11" s="58">
        <f t="shared" si="1"/>
        <v>14984.845287148393</v>
      </c>
      <c r="K11" s="58">
        <f t="shared" si="2"/>
        <v>7871.726658936662</v>
      </c>
      <c r="L11" s="58">
        <f>IF(ISERROR(F11/B5),0,F11/B5)</f>
        <v>128435.58940819907</v>
      </c>
      <c r="M11" s="59">
        <v>102.71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386274</v>
      </c>
      <c r="E12" s="63">
        <v>719231</v>
      </c>
      <c r="F12" s="63">
        <v>4901212450</v>
      </c>
      <c r="G12" s="64">
        <v>102.23</v>
      </c>
      <c r="H12" s="65">
        <f>IF(ISERROR((D12/B6)*100),0,(D12/B6)*100)</f>
        <v>1048.9734955463828</v>
      </c>
      <c r="I12" s="66">
        <f t="shared" si="0"/>
        <v>1.8619710361039055</v>
      </c>
      <c r="J12" s="63">
        <f t="shared" si="1"/>
        <v>12688.434763924053</v>
      </c>
      <c r="K12" s="63">
        <f t="shared" si="2"/>
        <v>6814.51779748092</v>
      </c>
      <c r="L12" s="63">
        <f>IF(ISERROR(F12/B6),0,F12/B6)</f>
        <v>133098.31767325656</v>
      </c>
      <c r="M12" s="64">
        <v>102.36</v>
      </c>
    </row>
    <row r="13" spans="1:13" ht="13.5">
      <c r="A13" s="15"/>
      <c r="B13" s="18" t="s">
        <v>94</v>
      </c>
      <c r="C13" s="19" t="s">
        <v>90</v>
      </c>
      <c r="D13" s="62">
        <v>654933</v>
      </c>
      <c r="E13" s="63">
        <v>1230658</v>
      </c>
      <c r="F13" s="63">
        <v>8927026000</v>
      </c>
      <c r="G13" s="64">
        <v>102.27</v>
      </c>
      <c r="H13" s="65">
        <f>IF(ISERROR((D13/B7)*100),0,(D13/B7)*100)</f>
        <v>960.7490208159135</v>
      </c>
      <c r="I13" s="66">
        <f t="shared" si="0"/>
        <v>1.8790593847004198</v>
      </c>
      <c r="J13" s="63">
        <f t="shared" si="1"/>
        <v>13630.441587154717</v>
      </c>
      <c r="K13" s="63">
        <f t="shared" si="2"/>
        <v>7253.86419297644</v>
      </c>
      <c r="L13" s="63">
        <f>IF(ISERROR(F13/B7),0,F13/B7)</f>
        <v>130954.33408147398</v>
      </c>
      <c r="M13" s="64">
        <v>102.52</v>
      </c>
    </row>
    <row r="14" spans="1:13" ht="13.5">
      <c r="A14" s="21"/>
      <c r="B14" s="22" t="s">
        <v>91</v>
      </c>
      <c r="C14" s="23" t="s">
        <v>84</v>
      </c>
      <c r="D14" s="67">
        <v>21</v>
      </c>
      <c r="E14" s="68">
        <v>242</v>
      </c>
      <c r="F14" s="68">
        <v>9114978</v>
      </c>
      <c r="G14" s="69">
        <v>105.86</v>
      </c>
      <c r="H14" s="70">
        <f>IF(ISERROR((D14/B5)*100),0,(D14/B5)*100)</f>
        <v>0.06699633115329398</v>
      </c>
      <c r="I14" s="71">
        <f t="shared" si="0"/>
        <v>11.523809523809524</v>
      </c>
      <c r="J14" s="68">
        <f t="shared" si="1"/>
        <v>434046.5714285714</v>
      </c>
      <c r="K14" s="68">
        <f t="shared" si="2"/>
        <v>37665.198347107435</v>
      </c>
      <c r="L14" s="68">
        <f>IF(ISERROR(F14/B5),0,F14/B5)</f>
        <v>290.79527835380446</v>
      </c>
      <c r="M14" s="69">
        <v>106.27</v>
      </c>
    </row>
    <row r="15" spans="1:13" ht="13.5">
      <c r="A15" s="22" t="s">
        <v>95</v>
      </c>
      <c r="B15" s="22"/>
      <c r="C15" s="24" t="s">
        <v>86</v>
      </c>
      <c r="D15" s="72">
        <v>42</v>
      </c>
      <c r="E15" s="73">
        <v>586</v>
      </c>
      <c r="F15" s="73">
        <v>18204552</v>
      </c>
      <c r="G15" s="74">
        <v>99.62</v>
      </c>
      <c r="H15" s="75">
        <f>IF(ISERROR((D15/B6)*100),0,(D15/B6)*100)</f>
        <v>0.1140560504019118</v>
      </c>
      <c r="I15" s="76">
        <f t="shared" si="0"/>
        <v>13.952380952380953</v>
      </c>
      <c r="J15" s="73">
        <f t="shared" si="1"/>
        <v>433441.71428571426</v>
      </c>
      <c r="K15" s="73">
        <f t="shared" si="2"/>
        <v>31065.788395904437</v>
      </c>
      <c r="L15" s="73">
        <f>IF(ISERROR(F15/B6),0,F15/B6)</f>
        <v>494.3665001086248</v>
      </c>
      <c r="M15" s="74">
        <v>99.76</v>
      </c>
    </row>
    <row r="16" spans="1:13" ht="13.5">
      <c r="A16" s="22"/>
      <c r="B16" s="25" t="s">
        <v>93</v>
      </c>
      <c r="C16" s="26" t="s">
        <v>90</v>
      </c>
      <c r="D16" s="72">
        <v>63</v>
      </c>
      <c r="E16" s="73">
        <v>828</v>
      </c>
      <c r="F16" s="73">
        <v>27319530</v>
      </c>
      <c r="G16" s="74">
        <v>101.62</v>
      </c>
      <c r="H16" s="75">
        <f>IF(ISERROR((D16/B7)*100),0,(D16/B7)*100)</f>
        <v>0.09241737446639968</v>
      </c>
      <c r="I16" s="76">
        <f t="shared" si="0"/>
        <v>13.142857142857142</v>
      </c>
      <c r="J16" s="73">
        <f t="shared" si="1"/>
        <v>433643.3333333333</v>
      </c>
      <c r="K16" s="73">
        <f t="shared" si="2"/>
        <v>32994.60144927536</v>
      </c>
      <c r="L16" s="73">
        <f>IF(ISERROR(F16/B7),0,F16/B7)</f>
        <v>400.76178321524446</v>
      </c>
      <c r="M16" s="74">
        <v>101.87</v>
      </c>
    </row>
    <row r="17" spans="1:13" ht="13.5">
      <c r="A17" s="22"/>
      <c r="B17" s="22" t="s">
        <v>91</v>
      </c>
      <c r="C17" s="23" t="s">
        <v>84</v>
      </c>
      <c r="D17" s="67">
        <v>47894</v>
      </c>
      <c r="E17" s="68">
        <v>108672</v>
      </c>
      <c r="F17" s="68">
        <v>687516110</v>
      </c>
      <c r="G17" s="69">
        <v>97.14</v>
      </c>
      <c r="H17" s="70">
        <f>IF(ISERROR((D17/B5)*100),0,(D17/B5)*100)</f>
        <v>152.79629925027916</v>
      </c>
      <c r="I17" s="71">
        <f t="shared" si="0"/>
        <v>2.26901073203324</v>
      </c>
      <c r="J17" s="68">
        <f t="shared" si="1"/>
        <v>14354.952812460851</v>
      </c>
      <c r="K17" s="68">
        <f t="shared" si="2"/>
        <v>6326.524863810365</v>
      </c>
      <c r="L17" s="68">
        <f>IF(ISERROR(F17/B5),0,F17/B5)</f>
        <v>21933.836656564046</v>
      </c>
      <c r="M17" s="69">
        <v>97.51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63307</v>
      </c>
      <c r="E18" s="73">
        <v>135443</v>
      </c>
      <c r="F18" s="73">
        <v>860255280</v>
      </c>
      <c r="G18" s="74">
        <v>98.06</v>
      </c>
      <c r="H18" s="75">
        <f>IF(ISERROR((D18/B6)*100),0,(D18/B6)*100)</f>
        <v>171.9177710189007</v>
      </c>
      <c r="I18" s="76">
        <f t="shared" si="0"/>
        <v>2.139463250509422</v>
      </c>
      <c r="J18" s="73">
        <f t="shared" si="1"/>
        <v>13588.628113794683</v>
      </c>
      <c r="K18" s="73">
        <f t="shared" si="2"/>
        <v>6351.419268622225</v>
      </c>
      <c r="L18" s="73">
        <f>IF(ISERROR(F18/B6),0,F18/B6)</f>
        <v>23361.26656528351</v>
      </c>
      <c r="M18" s="74">
        <v>98.19</v>
      </c>
    </row>
    <row r="19" spans="1:13" ht="13.5">
      <c r="A19" s="22"/>
      <c r="B19" s="22" t="s">
        <v>94</v>
      </c>
      <c r="C19" s="26" t="s">
        <v>90</v>
      </c>
      <c r="D19" s="72">
        <v>111201</v>
      </c>
      <c r="E19" s="73">
        <v>244115</v>
      </c>
      <c r="F19" s="73">
        <v>1547771390</v>
      </c>
      <c r="G19" s="74">
        <v>97.65</v>
      </c>
      <c r="H19" s="75">
        <f>IF(ISERROR((D19/B7)*100),0,(D19/B7)*100)</f>
        <v>163.12546758790654</v>
      </c>
      <c r="I19" s="76">
        <f t="shared" si="0"/>
        <v>2.195259035440329</v>
      </c>
      <c r="J19" s="73">
        <f t="shared" si="1"/>
        <v>13918.682296022518</v>
      </c>
      <c r="K19" s="73">
        <f t="shared" si="2"/>
        <v>6340.337095221515</v>
      </c>
      <c r="L19" s="73">
        <f>IF(ISERROR(F19/B7),0,F19/B7)</f>
        <v>22704.915577461896</v>
      </c>
      <c r="M19" s="74">
        <v>97.89</v>
      </c>
    </row>
    <row r="20" spans="1:13" ht="13.5">
      <c r="A20" s="12"/>
      <c r="B20" s="27"/>
      <c r="C20" s="20" t="s">
        <v>84</v>
      </c>
      <c r="D20" s="57">
        <v>142296</v>
      </c>
      <c r="E20" s="58">
        <v>205792</v>
      </c>
      <c r="F20" s="58">
        <v>1929591840</v>
      </c>
      <c r="G20" s="59">
        <v>106.08</v>
      </c>
      <c r="H20" s="60">
        <f>IF(ISERROR((D20/B5)*100),0,(D20/B5)*100)</f>
        <v>453.9671398947201</v>
      </c>
      <c r="I20" s="61">
        <f t="shared" si="0"/>
        <v>1.4462247709000955</v>
      </c>
      <c r="J20" s="58">
        <f t="shared" si="1"/>
        <v>13560.408163265307</v>
      </c>
      <c r="K20" s="58">
        <f t="shared" si="2"/>
        <v>9376.418130928316</v>
      </c>
      <c r="L20" s="58">
        <f>IF(ISERROR(F20/B5),0,F20/B5)</f>
        <v>61559.79709682565</v>
      </c>
      <c r="M20" s="59">
        <v>106.48</v>
      </c>
    </row>
    <row r="21" spans="1:13" ht="13.5">
      <c r="A21" s="28" t="s">
        <v>96</v>
      </c>
      <c r="B21" s="29"/>
      <c r="C21" s="17" t="s">
        <v>86</v>
      </c>
      <c r="D21" s="62">
        <v>203076</v>
      </c>
      <c r="E21" s="63">
        <v>300055</v>
      </c>
      <c r="F21" s="63">
        <v>2335598900</v>
      </c>
      <c r="G21" s="64">
        <v>108.18</v>
      </c>
      <c r="H21" s="65">
        <f>IF(ISERROR((D21/B6)*100),0,(D21/B6)*100)</f>
        <v>551.4772974147295</v>
      </c>
      <c r="I21" s="66">
        <f t="shared" si="0"/>
        <v>1.4775502767436821</v>
      </c>
      <c r="J21" s="63">
        <f t="shared" si="1"/>
        <v>11501.107467155154</v>
      </c>
      <c r="K21" s="63">
        <f t="shared" si="2"/>
        <v>7783.902617853393</v>
      </c>
      <c r="L21" s="63">
        <f>IF(ISERROR(F21/B6),0,F21/B6)</f>
        <v>63425.99663263089</v>
      </c>
      <c r="M21" s="64">
        <v>108.33</v>
      </c>
    </row>
    <row r="22" spans="1:13" ht="13.5">
      <c r="A22" s="30"/>
      <c r="B22" s="31"/>
      <c r="C22" s="19" t="s">
        <v>90</v>
      </c>
      <c r="D22" s="62">
        <v>345372</v>
      </c>
      <c r="E22" s="63">
        <v>505847</v>
      </c>
      <c r="F22" s="63">
        <v>4265190740</v>
      </c>
      <c r="G22" s="64">
        <v>107.22</v>
      </c>
      <c r="H22" s="65">
        <f>IF(ISERROR((D22/B7)*100),0,(D22/B7)*100)</f>
        <v>506.6408484795142</v>
      </c>
      <c r="I22" s="66">
        <f t="shared" si="0"/>
        <v>1.4646439201788217</v>
      </c>
      <c r="J22" s="63">
        <f t="shared" si="1"/>
        <v>12349.555667512132</v>
      </c>
      <c r="K22" s="63">
        <f t="shared" si="2"/>
        <v>8431.780241851786</v>
      </c>
      <c r="L22" s="63">
        <f>IF(ISERROR(F22/B7),0,F22/B7)</f>
        <v>62567.89361733339</v>
      </c>
      <c r="M22" s="64">
        <v>107.49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349</v>
      </c>
      <c r="E29" s="58">
        <v>3108</v>
      </c>
      <c r="F29" s="58"/>
      <c r="G29" s="59">
        <v>115.28</v>
      </c>
      <c r="H29" s="60">
        <f>IF(ISERROR((D29/B5)*100),0,(D29/B5)*100)</f>
        <v>1.1134152177380763</v>
      </c>
      <c r="I29" s="61">
        <f t="shared" si="0"/>
        <v>8.9054441260745</v>
      </c>
      <c r="J29" s="58">
        <f t="shared" si="1"/>
        <v>0</v>
      </c>
      <c r="K29" s="58">
        <f t="shared" si="2"/>
        <v>0</v>
      </c>
      <c r="L29" s="58">
        <f>IF(ISERROR(F29/B5),0,F29/B5)</f>
        <v>0</v>
      </c>
      <c r="M29" s="59">
        <v>115.72</v>
      </c>
    </row>
    <row r="30" spans="1:13" ht="13.5">
      <c r="A30" s="28" t="s">
        <v>103</v>
      </c>
      <c r="B30" s="29"/>
      <c r="C30" s="17" t="s">
        <v>86</v>
      </c>
      <c r="D30" s="62">
        <v>181</v>
      </c>
      <c r="E30" s="63">
        <v>1643</v>
      </c>
      <c r="F30" s="63">
        <v>15633600</v>
      </c>
      <c r="G30" s="64">
        <v>129.21</v>
      </c>
      <c r="H30" s="65">
        <f>IF(ISERROR((D30/B6)*100),0,(D30/B6)*100)</f>
        <v>0.49152726482728654</v>
      </c>
      <c r="I30" s="66">
        <f t="shared" si="0"/>
        <v>9.077348066298342</v>
      </c>
      <c r="J30" s="63">
        <f t="shared" si="1"/>
        <v>86373.48066298342</v>
      </c>
      <c r="K30" s="63">
        <f t="shared" si="2"/>
        <v>9515.276932440658</v>
      </c>
      <c r="L30" s="63">
        <f>IF(ISERROR(F30/B6),0,F30/B6)</f>
        <v>424.5492070388877</v>
      </c>
      <c r="M30" s="64">
        <v>129.38</v>
      </c>
    </row>
    <row r="31" spans="1:13" ht="13.5">
      <c r="A31" s="15"/>
      <c r="B31" s="34"/>
      <c r="C31" s="19" t="s">
        <v>90</v>
      </c>
      <c r="D31" s="62">
        <v>530</v>
      </c>
      <c r="E31" s="63">
        <v>4751</v>
      </c>
      <c r="F31" s="63">
        <v>43530765</v>
      </c>
      <c r="G31" s="64">
        <v>119.93</v>
      </c>
      <c r="H31" s="65">
        <f>IF(ISERROR((D31/B7)*100),0,(D31/B7)*100)</f>
        <v>0.7774794994792354</v>
      </c>
      <c r="I31" s="66">
        <f t="shared" si="0"/>
        <v>8.964150943396227</v>
      </c>
      <c r="J31" s="63">
        <f t="shared" si="1"/>
        <v>82133.51886792453</v>
      </c>
      <c r="K31" s="63">
        <f t="shared" si="2"/>
        <v>9162.442643653967</v>
      </c>
      <c r="L31" s="63">
        <f>IF(ISERROR(F31/B7),0,F31/B7)</f>
        <v>638.571271399023</v>
      </c>
      <c r="M31" s="64">
        <v>120.22</v>
      </c>
    </row>
    <row r="32" spans="1:13" ht="13.5">
      <c r="A32" s="35"/>
      <c r="B32" s="36"/>
      <c r="C32" s="37" t="s">
        <v>84</v>
      </c>
      <c r="D32" s="67">
        <v>474205</v>
      </c>
      <c r="E32" s="68">
        <v>1112041</v>
      </c>
      <c r="F32" s="68">
        <v>13984416125</v>
      </c>
      <c r="G32" s="69">
        <v>102.61</v>
      </c>
      <c r="H32" s="70">
        <f>IF(ISERROR((D32/B5)*100),0,(D32/B5)*100)</f>
        <v>1512.8569149784655</v>
      </c>
      <c r="I32" s="71">
        <f t="shared" si="0"/>
        <v>2.3450638436962916</v>
      </c>
      <c r="J32" s="68">
        <f t="shared" si="1"/>
        <v>29490.233390622197</v>
      </c>
      <c r="K32" s="68">
        <f t="shared" si="2"/>
        <v>12575.450118295998</v>
      </c>
      <c r="L32" s="68">
        <f>IF(ISERROR(F32/B5),0,F32/B5)</f>
        <v>446145.03509331634</v>
      </c>
      <c r="M32" s="69">
        <v>103</v>
      </c>
    </row>
    <row r="33" spans="1:13" ht="13.5">
      <c r="A33" s="38" t="s">
        <v>90</v>
      </c>
      <c r="B33" s="39"/>
      <c r="C33" s="24" t="s">
        <v>86</v>
      </c>
      <c r="D33" s="72">
        <v>668140</v>
      </c>
      <c r="E33" s="73">
        <v>1451450</v>
      </c>
      <c r="F33" s="73"/>
      <c r="G33" s="74">
        <v>103.48</v>
      </c>
      <c r="H33" s="75">
        <f>IF(ISERROR((D33/B6)*100),0,(D33/B6)*100)</f>
        <v>1814.4145122746036</v>
      </c>
      <c r="I33" s="76">
        <f t="shared" si="0"/>
        <v>2.172374053342114</v>
      </c>
      <c r="J33" s="73">
        <f t="shared" si="1"/>
        <v>0</v>
      </c>
      <c r="K33" s="73">
        <f t="shared" si="2"/>
        <v>0</v>
      </c>
      <c r="L33" s="73">
        <f>IF(ISERROR(F33/B6),0,F33/B6)</f>
        <v>0</v>
      </c>
      <c r="M33" s="74">
        <v>103.62</v>
      </c>
    </row>
    <row r="34" spans="1:13" ht="13.5">
      <c r="A34" s="40"/>
      <c r="B34" s="41"/>
      <c r="C34" s="26" t="s">
        <v>90</v>
      </c>
      <c r="D34" s="77">
        <v>1142345</v>
      </c>
      <c r="E34" s="78">
        <v>2563491</v>
      </c>
      <c r="F34" s="78">
        <v>29011938093</v>
      </c>
      <c r="G34" s="79">
        <v>103.06</v>
      </c>
      <c r="H34" s="80">
        <f>IF(ISERROR((D34/B7)*100),0,(D34/B7)*100)</f>
        <v>1675.7543751558626</v>
      </c>
      <c r="I34" s="81">
        <f t="shared" si="0"/>
        <v>2.2440602444970654</v>
      </c>
      <c r="J34" s="78">
        <f>IF(ISERROR(F34/D34),0,F34/D34)</f>
        <v>25396.82678437775</v>
      </c>
      <c r="K34" s="78">
        <f>IF(ISERROR(F34/E34),0,F34/E34)</f>
        <v>11317.35515864889</v>
      </c>
      <c r="L34" s="78">
        <f>IF(ISERROR(F34/B7),0,F34/B7)</f>
        <v>425588.4359899661</v>
      </c>
      <c r="M34" s="79">
        <v>103.31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31.5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3159</v>
      </c>
      <c r="C38" s="45" t="s">
        <v>84</v>
      </c>
      <c r="D38" s="57">
        <v>30412</v>
      </c>
      <c r="E38" s="58">
        <v>53298</v>
      </c>
      <c r="F38" s="58">
        <v>362172722</v>
      </c>
      <c r="G38" s="59">
        <v>89.43</v>
      </c>
      <c r="H38" s="60">
        <f aca="true" t="shared" si="3" ref="H38:H49">IF(ISERROR((D38/B38)*100),0,(D38/B38)*100)</f>
        <v>962.7097182652739</v>
      </c>
      <c r="I38" s="61">
        <f aca="true" t="shared" si="4" ref="I38:I49">IF(ISERROR(E38/D38),0,E38/D38)</f>
        <v>1.752531895304485</v>
      </c>
      <c r="J38" s="58">
        <f aca="true" t="shared" si="5" ref="J38:J49">IF(ISERROR(F38/D38),0,F38/D38)</f>
        <v>11908.875509667236</v>
      </c>
      <c r="K38" s="58">
        <f aca="true" t="shared" si="6" ref="K38:K49">IF(ISERROR(F38/E38),0,F38/E38)</f>
        <v>6795.240384254568</v>
      </c>
      <c r="L38" s="58">
        <f aca="true" t="shared" si="7" ref="L38:L49">IF(ISERROR(F38/B38),0,F38/B38)</f>
        <v>114647.90186767964</v>
      </c>
      <c r="M38" s="59">
        <v>93.48</v>
      </c>
    </row>
    <row r="39" spans="1:13" ht="13.5">
      <c r="A39" s="54" t="s">
        <v>114</v>
      </c>
      <c r="B39" s="88">
        <v>3079</v>
      </c>
      <c r="C39" s="46" t="s">
        <v>86</v>
      </c>
      <c r="D39" s="62">
        <v>28866</v>
      </c>
      <c r="E39" s="63">
        <v>48188</v>
      </c>
      <c r="F39" s="63">
        <v>283740710</v>
      </c>
      <c r="G39" s="64">
        <v>86.28</v>
      </c>
      <c r="H39" s="65">
        <f t="shared" si="3"/>
        <v>937.5121792789868</v>
      </c>
      <c r="I39" s="66">
        <f t="shared" si="4"/>
        <v>1.6693688075937088</v>
      </c>
      <c r="J39" s="63">
        <f t="shared" si="5"/>
        <v>9829.581861012957</v>
      </c>
      <c r="K39" s="63">
        <f t="shared" si="6"/>
        <v>5888.202664563792</v>
      </c>
      <c r="L39" s="63">
        <f t="shared" si="7"/>
        <v>92153.52711919455</v>
      </c>
      <c r="M39" s="64">
        <v>89.83</v>
      </c>
    </row>
    <row r="40" spans="1:13" ht="13.5">
      <c r="A40" s="47" t="s">
        <v>49</v>
      </c>
      <c r="B40" s="89">
        <f>B38+B39</f>
        <v>6238</v>
      </c>
      <c r="C40" s="48" t="s">
        <v>90</v>
      </c>
      <c r="D40" s="82">
        <v>59278</v>
      </c>
      <c r="E40" s="83">
        <v>101486</v>
      </c>
      <c r="F40" s="83">
        <v>645913432</v>
      </c>
      <c r="G40" s="84">
        <v>88.02</v>
      </c>
      <c r="H40" s="85">
        <f t="shared" si="3"/>
        <v>950.2725232446297</v>
      </c>
      <c r="I40" s="86">
        <f t="shared" si="4"/>
        <v>1.7120348189884949</v>
      </c>
      <c r="J40" s="83">
        <f t="shared" si="5"/>
        <v>10896.343196464119</v>
      </c>
      <c r="K40" s="83">
        <f t="shared" si="6"/>
        <v>6364.557002936365</v>
      </c>
      <c r="L40" s="83">
        <f t="shared" si="7"/>
        <v>103544.95543443412</v>
      </c>
      <c r="M40" s="84">
        <v>91.83</v>
      </c>
    </row>
    <row r="41" spans="1:13" ht="13.5">
      <c r="A41" s="55"/>
      <c r="B41" s="90">
        <v>4981</v>
      </c>
      <c r="C41" s="49" t="s">
        <v>84</v>
      </c>
      <c r="D41" s="67">
        <v>24952</v>
      </c>
      <c r="E41" s="68">
        <v>51772</v>
      </c>
      <c r="F41" s="68">
        <v>546830500</v>
      </c>
      <c r="G41" s="69">
        <v>109.64</v>
      </c>
      <c r="H41" s="70">
        <f t="shared" si="3"/>
        <v>500.94358562537644</v>
      </c>
      <c r="I41" s="71">
        <f t="shared" si="4"/>
        <v>2.0748637383776853</v>
      </c>
      <c r="J41" s="68">
        <f t="shared" si="5"/>
        <v>21915.297370952227</v>
      </c>
      <c r="K41" s="68">
        <f t="shared" si="6"/>
        <v>10562.28270107394</v>
      </c>
      <c r="L41" s="68">
        <f t="shared" si="7"/>
        <v>109783.27645051194</v>
      </c>
      <c r="M41" s="69">
        <v>113.82</v>
      </c>
    </row>
    <row r="42" spans="1:13" ht="13.5">
      <c r="A42" s="56" t="s">
        <v>115</v>
      </c>
      <c r="B42" s="91">
        <v>4205</v>
      </c>
      <c r="C42" s="50" t="s">
        <v>86</v>
      </c>
      <c r="D42" s="72">
        <v>34167</v>
      </c>
      <c r="E42" s="73">
        <v>63266</v>
      </c>
      <c r="F42" s="73">
        <v>536310758</v>
      </c>
      <c r="G42" s="74">
        <v>96.71</v>
      </c>
      <c r="H42" s="75">
        <f t="shared" si="3"/>
        <v>812.5326991676575</v>
      </c>
      <c r="I42" s="76">
        <f t="shared" si="4"/>
        <v>1.8516697398074164</v>
      </c>
      <c r="J42" s="73">
        <f t="shared" si="5"/>
        <v>15696.747095150291</v>
      </c>
      <c r="K42" s="73">
        <f t="shared" si="6"/>
        <v>8477.077071412765</v>
      </c>
      <c r="L42" s="73">
        <f t="shared" si="7"/>
        <v>127541.20285374555</v>
      </c>
      <c r="M42" s="74">
        <v>101.22</v>
      </c>
    </row>
    <row r="43" spans="1:13" ht="13.5">
      <c r="A43" s="51" t="s">
        <v>49</v>
      </c>
      <c r="B43" s="92">
        <f>B41+B42</f>
        <v>9186</v>
      </c>
      <c r="C43" s="52" t="s">
        <v>90</v>
      </c>
      <c r="D43" s="77">
        <v>59119</v>
      </c>
      <c r="E43" s="78">
        <v>115038</v>
      </c>
      <c r="F43" s="78">
        <v>1083141258</v>
      </c>
      <c r="G43" s="79">
        <v>102.83</v>
      </c>
      <c r="H43" s="80">
        <f t="shared" si="3"/>
        <v>643.5771826692793</v>
      </c>
      <c r="I43" s="81">
        <f t="shared" si="4"/>
        <v>1.9458718855190378</v>
      </c>
      <c r="J43" s="78">
        <f t="shared" si="5"/>
        <v>18321.37312877417</v>
      </c>
      <c r="K43" s="78">
        <f t="shared" si="6"/>
        <v>9415.508423303603</v>
      </c>
      <c r="L43" s="78">
        <f t="shared" si="7"/>
        <v>117912.17700849118</v>
      </c>
      <c r="M43" s="79">
        <v>107.15</v>
      </c>
    </row>
    <row r="44" spans="1:13" ht="13.5">
      <c r="A44" s="53"/>
      <c r="B44" s="87">
        <v>6581</v>
      </c>
      <c r="C44" s="45" t="s">
        <v>84</v>
      </c>
      <c r="D44" s="57">
        <v>57185</v>
      </c>
      <c r="E44" s="58">
        <v>163082</v>
      </c>
      <c r="F44" s="58">
        <v>2099351018</v>
      </c>
      <c r="G44" s="59">
        <v>98.54</v>
      </c>
      <c r="H44" s="60">
        <f t="shared" si="3"/>
        <v>868.9408904421821</v>
      </c>
      <c r="I44" s="61">
        <f t="shared" si="4"/>
        <v>2.8518317740666257</v>
      </c>
      <c r="J44" s="58">
        <f t="shared" si="5"/>
        <v>36711.56803357524</v>
      </c>
      <c r="K44" s="58">
        <f t="shared" si="6"/>
        <v>12872.978121435843</v>
      </c>
      <c r="L44" s="58">
        <f t="shared" si="7"/>
        <v>319001.82616623613</v>
      </c>
      <c r="M44" s="59">
        <v>99.69</v>
      </c>
    </row>
    <row r="45" spans="1:13" ht="13.5">
      <c r="A45" s="54" t="s">
        <v>116</v>
      </c>
      <c r="B45" s="88">
        <v>6428</v>
      </c>
      <c r="C45" s="46" t="s">
        <v>86</v>
      </c>
      <c r="D45" s="62">
        <v>72178</v>
      </c>
      <c r="E45" s="63">
        <v>156603</v>
      </c>
      <c r="F45" s="63">
        <v>1590417054</v>
      </c>
      <c r="G45" s="64">
        <v>98.57</v>
      </c>
      <c r="H45" s="65">
        <f t="shared" si="3"/>
        <v>1122.8686994399502</v>
      </c>
      <c r="I45" s="66">
        <f t="shared" si="4"/>
        <v>2.1696777411399597</v>
      </c>
      <c r="J45" s="63">
        <f t="shared" si="5"/>
        <v>22034.651195655184</v>
      </c>
      <c r="K45" s="63">
        <f t="shared" si="6"/>
        <v>10155.725330932357</v>
      </c>
      <c r="L45" s="63">
        <f t="shared" si="7"/>
        <v>247420.20130678284</v>
      </c>
      <c r="M45" s="64">
        <v>101.36</v>
      </c>
    </row>
    <row r="46" spans="1:13" ht="13.5">
      <c r="A46" s="47" t="s">
        <v>49</v>
      </c>
      <c r="B46" s="89">
        <f>B44+B45</f>
        <v>13009</v>
      </c>
      <c r="C46" s="48" t="s">
        <v>90</v>
      </c>
      <c r="D46" s="82">
        <v>129363</v>
      </c>
      <c r="E46" s="83">
        <v>319685</v>
      </c>
      <c r="F46" s="83">
        <v>3689768072</v>
      </c>
      <c r="G46" s="84">
        <v>98.55</v>
      </c>
      <c r="H46" s="85">
        <f t="shared" si="3"/>
        <v>994.411561226843</v>
      </c>
      <c r="I46" s="86">
        <f t="shared" si="4"/>
        <v>2.471224384097462</v>
      </c>
      <c r="J46" s="83">
        <f t="shared" si="5"/>
        <v>28522.592023994497</v>
      </c>
      <c r="K46" s="83">
        <f t="shared" si="6"/>
        <v>11541.886769789011</v>
      </c>
      <c r="L46" s="83">
        <f t="shared" si="7"/>
        <v>283631.9526481666</v>
      </c>
      <c r="M46" s="84">
        <v>100.52</v>
      </c>
    </row>
    <row r="47" spans="1:13" ht="13.5">
      <c r="A47" s="55"/>
      <c r="B47" s="90">
        <v>16624</v>
      </c>
      <c r="C47" s="49" t="s">
        <v>84</v>
      </c>
      <c r="D47" s="67">
        <v>361440</v>
      </c>
      <c r="E47" s="68">
        <v>843069</v>
      </c>
      <c r="F47" s="68">
        <v>10963356995</v>
      </c>
      <c r="G47" s="69">
        <v>103.71</v>
      </c>
      <c r="H47" s="70">
        <f t="shared" si="3"/>
        <v>2174.205967276227</v>
      </c>
      <c r="I47" s="71">
        <f t="shared" si="4"/>
        <v>2.332528220451527</v>
      </c>
      <c r="J47" s="68">
        <f t="shared" si="5"/>
        <v>30332.439671868084</v>
      </c>
      <c r="K47" s="68">
        <f t="shared" si="6"/>
        <v>13004.10404723694</v>
      </c>
      <c r="L47" s="68">
        <f t="shared" si="7"/>
        <v>659489.7133662176</v>
      </c>
      <c r="M47" s="69">
        <v>101.88</v>
      </c>
    </row>
    <row r="48" spans="1:13" ht="13.5">
      <c r="A48" s="56" t="s">
        <v>117</v>
      </c>
      <c r="B48" s="91">
        <v>23112</v>
      </c>
      <c r="C48" s="50" t="s">
        <v>86</v>
      </c>
      <c r="D48" s="72">
        <v>532700</v>
      </c>
      <c r="E48" s="73">
        <v>1182593</v>
      </c>
      <c r="F48" s="73">
        <v>12606768266</v>
      </c>
      <c r="G48" s="74">
        <v>104.93</v>
      </c>
      <c r="H48" s="75">
        <f t="shared" si="3"/>
        <v>2304.8632744894426</v>
      </c>
      <c r="I48" s="76">
        <f t="shared" si="4"/>
        <v>2.2199981227707903</v>
      </c>
      <c r="J48" s="73">
        <f t="shared" si="5"/>
        <v>23665.793628684063</v>
      </c>
      <c r="K48" s="73">
        <f t="shared" si="6"/>
        <v>10660.276414624474</v>
      </c>
      <c r="L48" s="73">
        <f t="shared" si="7"/>
        <v>545464.1859640013</v>
      </c>
      <c r="M48" s="74">
        <v>102.86</v>
      </c>
    </row>
    <row r="49" spans="1:13" ht="13.5">
      <c r="A49" s="51" t="s">
        <v>50</v>
      </c>
      <c r="B49" s="92">
        <f>B47+B48</f>
        <v>39736</v>
      </c>
      <c r="C49" s="52" t="s">
        <v>90</v>
      </c>
      <c r="D49" s="77">
        <v>894140</v>
      </c>
      <c r="E49" s="78">
        <v>2025662</v>
      </c>
      <c r="F49" s="78">
        <v>23570125261</v>
      </c>
      <c r="G49" s="79">
        <v>104.36</v>
      </c>
      <c r="H49" s="80">
        <f t="shared" si="3"/>
        <v>2250.201328769881</v>
      </c>
      <c r="I49" s="81">
        <f t="shared" si="4"/>
        <v>2.2654863891560604</v>
      </c>
      <c r="J49" s="78">
        <f t="shared" si="5"/>
        <v>26360.665288433578</v>
      </c>
      <c r="K49" s="78">
        <f t="shared" si="6"/>
        <v>11635.764140809277</v>
      </c>
      <c r="L49" s="78">
        <f t="shared" si="7"/>
        <v>593168.0405929133</v>
      </c>
      <c r="M49" s="79">
        <v>102.39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310029</v>
      </c>
      <c r="D3" s="96"/>
      <c r="E3" s="97" t="s">
        <v>78</v>
      </c>
      <c r="F3" s="116" t="s">
        <v>119</v>
      </c>
      <c r="G3" s="117"/>
      <c r="H3" s="97" t="s">
        <v>79</v>
      </c>
      <c r="I3" s="116" t="s">
        <v>74</v>
      </c>
      <c r="J3" s="117"/>
      <c r="K3" s="2"/>
      <c r="L3" s="2" t="s">
        <v>120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23729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29291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53020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10606</v>
      </c>
      <c r="E8" s="58">
        <v>192021</v>
      </c>
      <c r="F8" s="58">
        <v>5469484882</v>
      </c>
      <c r="G8" s="59">
        <v>99.59</v>
      </c>
      <c r="H8" s="60">
        <f>IF(ISERROR((D8/B5)*100),0,(D8/B5)*100)</f>
        <v>44.69636310000421</v>
      </c>
      <c r="I8" s="61">
        <f aca="true" t="shared" si="0" ref="I8:I34">IF(ISERROR(E8/D8),0,E8/D8)</f>
        <v>18.10494059966057</v>
      </c>
      <c r="J8" s="58">
        <f aca="true" t="shared" si="1" ref="J8:J33">IF(ISERROR(F8/D8),0,F8/D8)</f>
        <v>515697.2357156327</v>
      </c>
      <c r="K8" s="58">
        <f aca="true" t="shared" si="2" ref="K8:K33">IF(ISERROR(F8/E8),0,F8/E8)</f>
        <v>28483.785013097528</v>
      </c>
      <c r="L8" s="58">
        <f>IF(ISERROR(F8/B5),0,F8/B5)</f>
        <v>230497.90897214378</v>
      </c>
      <c r="M8" s="59">
        <v>100.24</v>
      </c>
    </row>
    <row r="9" spans="1:13" ht="13.5">
      <c r="A9" s="15" t="s">
        <v>92</v>
      </c>
      <c r="B9" s="16"/>
      <c r="C9" s="17" t="s">
        <v>86</v>
      </c>
      <c r="D9" s="62">
        <v>11378</v>
      </c>
      <c r="E9" s="63">
        <v>217075</v>
      </c>
      <c r="F9" s="63">
        <v>5501528756</v>
      </c>
      <c r="G9" s="64">
        <v>95.19</v>
      </c>
      <c r="H9" s="65">
        <f>IF(ISERROR((D9/B6)*100),0,(D9/B6)*100)</f>
        <v>38.84469632310266</v>
      </c>
      <c r="I9" s="66">
        <f t="shared" si="0"/>
        <v>19.078484795218845</v>
      </c>
      <c r="J9" s="63">
        <f t="shared" si="1"/>
        <v>483523.357004746</v>
      </c>
      <c r="K9" s="63">
        <f t="shared" si="2"/>
        <v>25343.90766325003</v>
      </c>
      <c r="L9" s="63">
        <f>IF(ISERROR(F9/B6),0,F9/B6)</f>
        <v>187823.1796797651</v>
      </c>
      <c r="M9" s="64">
        <v>95.61</v>
      </c>
    </row>
    <row r="10" spans="1:13" ht="13.5">
      <c r="A10" s="15"/>
      <c r="B10" s="18" t="s">
        <v>93</v>
      </c>
      <c r="C10" s="19" t="s">
        <v>90</v>
      </c>
      <c r="D10" s="62">
        <v>21984</v>
      </c>
      <c r="E10" s="63">
        <v>409096</v>
      </c>
      <c r="F10" s="63">
        <v>10971013638</v>
      </c>
      <c r="G10" s="64">
        <v>97.33</v>
      </c>
      <c r="H10" s="65">
        <f>IF(ISERROR((D10/B7)*100),0,(D10/B7)*100)</f>
        <v>41.46359864202188</v>
      </c>
      <c r="I10" s="66">
        <f t="shared" si="0"/>
        <v>18.608806404657933</v>
      </c>
      <c r="J10" s="63">
        <f t="shared" si="1"/>
        <v>499045.38018558954</v>
      </c>
      <c r="K10" s="63">
        <f t="shared" si="2"/>
        <v>26817.69960596046</v>
      </c>
      <c r="L10" s="63">
        <f>IF(ISERROR(F10/B7),0,F10/B7)</f>
        <v>206922.17348170502</v>
      </c>
      <c r="M10" s="64">
        <v>97.85</v>
      </c>
    </row>
    <row r="11" spans="1:13" ht="13.5">
      <c r="A11" s="15"/>
      <c r="B11" s="16" t="s">
        <v>91</v>
      </c>
      <c r="C11" s="20" t="s">
        <v>84</v>
      </c>
      <c r="D11" s="57">
        <v>222391</v>
      </c>
      <c r="E11" s="58">
        <v>449080</v>
      </c>
      <c r="F11" s="58">
        <v>3596704610</v>
      </c>
      <c r="G11" s="59">
        <v>98.47</v>
      </c>
      <c r="H11" s="60">
        <f>IF(ISERROR((D11/B5)*100),0,(D11/B5)*100)</f>
        <v>937.2118504783177</v>
      </c>
      <c r="I11" s="61">
        <f t="shared" si="0"/>
        <v>2.0193263216587</v>
      </c>
      <c r="J11" s="58">
        <f t="shared" si="1"/>
        <v>16172.887436991605</v>
      </c>
      <c r="K11" s="58">
        <f t="shared" si="2"/>
        <v>8009.050970873786</v>
      </c>
      <c r="L11" s="58">
        <f>IF(ISERROR(F11/B5),0,F11/B5)</f>
        <v>151574.21762400438</v>
      </c>
      <c r="M11" s="59">
        <v>99.11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333661</v>
      </c>
      <c r="E12" s="63">
        <v>656031</v>
      </c>
      <c r="F12" s="63">
        <v>4265807700</v>
      </c>
      <c r="G12" s="64">
        <v>100.07</v>
      </c>
      <c r="H12" s="65">
        <f>IF(ISERROR((D12/B6)*100),0,(D12/B6)*100)</f>
        <v>1139.1246457956368</v>
      </c>
      <c r="I12" s="66">
        <f t="shared" si="0"/>
        <v>1.9661602644600358</v>
      </c>
      <c r="J12" s="63">
        <f t="shared" si="1"/>
        <v>12784.85558695802</v>
      </c>
      <c r="K12" s="63">
        <f t="shared" si="2"/>
        <v>6502.448359909821</v>
      </c>
      <c r="L12" s="63">
        <f>IF(ISERROR(F12/B6),0,F12/B6)</f>
        <v>145635.44092041923</v>
      </c>
      <c r="M12" s="64">
        <v>100.51</v>
      </c>
    </row>
    <row r="13" spans="1:13" ht="13.5">
      <c r="A13" s="15"/>
      <c r="B13" s="18" t="s">
        <v>94</v>
      </c>
      <c r="C13" s="19" t="s">
        <v>90</v>
      </c>
      <c r="D13" s="62">
        <v>556052</v>
      </c>
      <c r="E13" s="63">
        <v>1105111</v>
      </c>
      <c r="F13" s="63">
        <v>7862512310</v>
      </c>
      <c r="G13" s="64">
        <v>99.33</v>
      </c>
      <c r="H13" s="65">
        <f>IF(ISERROR((D13/B7)*100),0,(D13/B7)*100)</f>
        <v>1048.75895888344</v>
      </c>
      <c r="I13" s="66">
        <f t="shared" si="0"/>
        <v>1.9874238380583111</v>
      </c>
      <c r="J13" s="63">
        <f t="shared" si="1"/>
        <v>14139.886755195557</v>
      </c>
      <c r="K13" s="63">
        <f t="shared" si="2"/>
        <v>7114.681068236584</v>
      </c>
      <c r="L13" s="63">
        <f>IF(ISERROR(F13/B7),0,F13/B7)</f>
        <v>148293.32912108637</v>
      </c>
      <c r="M13" s="64">
        <v>99.86</v>
      </c>
    </row>
    <row r="14" spans="1:13" ht="13.5">
      <c r="A14" s="21"/>
      <c r="B14" s="22" t="s">
        <v>91</v>
      </c>
      <c r="C14" s="23" t="s">
        <v>84</v>
      </c>
      <c r="D14" s="67">
        <v>28</v>
      </c>
      <c r="E14" s="68">
        <v>238</v>
      </c>
      <c r="F14" s="68">
        <v>8925032</v>
      </c>
      <c r="G14" s="69">
        <v>46.34</v>
      </c>
      <c r="H14" s="70">
        <f>IF(ISERROR((D14/B5)*100),0,(D14/B5)*100)</f>
        <v>0.1179990728644275</v>
      </c>
      <c r="I14" s="71">
        <f t="shared" si="0"/>
        <v>8.5</v>
      </c>
      <c r="J14" s="68">
        <f t="shared" si="1"/>
        <v>318751.14285714284</v>
      </c>
      <c r="K14" s="68">
        <f t="shared" si="2"/>
        <v>37500.13445378151</v>
      </c>
      <c r="L14" s="68">
        <f>IF(ISERROR(F14/B5),0,F14/B5)</f>
        <v>376.12339331619535</v>
      </c>
      <c r="M14" s="69">
        <v>46.64</v>
      </c>
    </row>
    <row r="15" spans="1:13" ht="13.5">
      <c r="A15" s="22" t="s">
        <v>95</v>
      </c>
      <c r="B15" s="22"/>
      <c r="C15" s="24" t="s">
        <v>86</v>
      </c>
      <c r="D15" s="72">
        <v>40</v>
      </c>
      <c r="E15" s="73">
        <v>493</v>
      </c>
      <c r="F15" s="73">
        <v>20895990</v>
      </c>
      <c r="G15" s="74">
        <v>93.59</v>
      </c>
      <c r="H15" s="75">
        <f>IF(ISERROR((D15/B6)*100),0,(D15/B6)*100)</f>
        <v>0.1365607183093783</v>
      </c>
      <c r="I15" s="76">
        <f t="shared" si="0"/>
        <v>12.325</v>
      </c>
      <c r="J15" s="73">
        <f t="shared" si="1"/>
        <v>522399.75</v>
      </c>
      <c r="K15" s="73">
        <f t="shared" si="2"/>
        <v>42385.3752535497</v>
      </c>
      <c r="L15" s="73">
        <f>IF(ISERROR(F15/B6),0,F15/B6)</f>
        <v>713.3928510463965</v>
      </c>
      <c r="M15" s="74">
        <v>94</v>
      </c>
    </row>
    <row r="16" spans="1:13" ht="13.5">
      <c r="A16" s="22"/>
      <c r="B16" s="25" t="s">
        <v>93</v>
      </c>
      <c r="C16" s="26" t="s">
        <v>90</v>
      </c>
      <c r="D16" s="72">
        <v>68</v>
      </c>
      <c r="E16" s="73">
        <v>731</v>
      </c>
      <c r="F16" s="73">
        <v>29821022</v>
      </c>
      <c r="G16" s="74">
        <v>71.71</v>
      </c>
      <c r="H16" s="75">
        <f>IF(ISERROR((D16/B7)*100),0,(D16/B7)*100)</f>
        <v>0.12825348924933988</v>
      </c>
      <c r="I16" s="76">
        <f t="shared" si="0"/>
        <v>10.75</v>
      </c>
      <c r="J16" s="73">
        <f t="shared" si="1"/>
        <v>438544.4411764706</v>
      </c>
      <c r="K16" s="73">
        <f t="shared" si="2"/>
        <v>40794.8317373461</v>
      </c>
      <c r="L16" s="73">
        <f>IF(ISERROR(F16/B7),0,F16/B7)</f>
        <v>562.4485477178423</v>
      </c>
      <c r="M16" s="74">
        <v>72.09</v>
      </c>
    </row>
    <row r="17" spans="1:13" ht="13.5">
      <c r="A17" s="22"/>
      <c r="B17" s="22" t="s">
        <v>91</v>
      </c>
      <c r="C17" s="23" t="s">
        <v>84</v>
      </c>
      <c r="D17" s="67">
        <v>33962</v>
      </c>
      <c r="E17" s="68">
        <v>82865</v>
      </c>
      <c r="F17" s="68">
        <v>526618180</v>
      </c>
      <c r="G17" s="69">
        <v>96.49</v>
      </c>
      <c r="H17" s="70">
        <f>IF(ISERROR((D17/B5)*100),0,(D17/B5)*100)</f>
        <v>143.12444687934595</v>
      </c>
      <c r="I17" s="71">
        <f t="shared" si="0"/>
        <v>2.4399328661445145</v>
      </c>
      <c r="J17" s="68">
        <f t="shared" si="1"/>
        <v>15506.100347447147</v>
      </c>
      <c r="K17" s="68">
        <f t="shared" si="2"/>
        <v>6355.1340131539255</v>
      </c>
      <c r="L17" s="68">
        <f>IF(ISERROR(F17/B5),0,F17/B5)</f>
        <v>22193.020354840068</v>
      </c>
      <c r="M17" s="69">
        <v>97.12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47480</v>
      </c>
      <c r="E18" s="73">
        <v>111676</v>
      </c>
      <c r="F18" s="73">
        <v>710374650</v>
      </c>
      <c r="G18" s="74">
        <v>100.57</v>
      </c>
      <c r="H18" s="75">
        <f>IF(ISERROR((D18/B6)*100),0,(D18/B6)*100)</f>
        <v>162.09757263323206</v>
      </c>
      <c r="I18" s="76">
        <f t="shared" si="0"/>
        <v>2.3520640269587196</v>
      </c>
      <c r="J18" s="73">
        <f t="shared" si="1"/>
        <v>14961.555391743892</v>
      </c>
      <c r="K18" s="73">
        <f t="shared" si="2"/>
        <v>6361.032361474265</v>
      </c>
      <c r="L18" s="73">
        <f>IF(ISERROR(F18/B6),0,F18/B6)</f>
        <v>24252.318118193303</v>
      </c>
      <c r="M18" s="74">
        <v>101</v>
      </c>
    </row>
    <row r="19" spans="1:13" ht="13.5">
      <c r="A19" s="22"/>
      <c r="B19" s="22" t="s">
        <v>94</v>
      </c>
      <c r="C19" s="26" t="s">
        <v>90</v>
      </c>
      <c r="D19" s="72">
        <v>81442</v>
      </c>
      <c r="E19" s="73">
        <v>194541</v>
      </c>
      <c r="F19" s="73">
        <v>1236992830</v>
      </c>
      <c r="G19" s="74">
        <v>98.79</v>
      </c>
      <c r="H19" s="75">
        <f>IF(ISERROR((D19/B7)*100),0,(D19/B7)*100)</f>
        <v>153.60618634477555</v>
      </c>
      <c r="I19" s="76">
        <f t="shared" si="0"/>
        <v>2.38870607303357</v>
      </c>
      <c r="J19" s="73">
        <f t="shared" si="1"/>
        <v>15188.635225068147</v>
      </c>
      <c r="K19" s="73">
        <f t="shared" si="2"/>
        <v>6358.519952092361</v>
      </c>
      <c r="L19" s="73">
        <f>IF(ISERROR(F19/B7),0,F19/B7)</f>
        <v>23330.683327046398</v>
      </c>
      <c r="M19" s="74">
        <v>99.31</v>
      </c>
    </row>
    <row r="20" spans="1:13" ht="13.5">
      <c r="A20" s="12"/>
      <c r="B20" s="27"/>
      <c r="C20" s="20" t="s">
        <v>84</v>
      </c>
      <c r="D20" s="57">
        <v>114649</v>
      </c>
      <c r="E20" s="58">
        <v>170794</v>
      </c>
      <c r="F20" s="58">
        <v>1587268130</v>
      </c>
      <c r="G20" s="59">
        <v>108.85</v>
      </c>
      <c r="H20" s="60">
        <f>IF(ISERROR((D20/B5)*100),0,(D20/B5)*100)</f>
        <v>483.15984660120523</v>
      </c>
      <c r="I20" s="61">
        <f t="shared" si="0"/>
        <v>1.4897120777329065</v>
      </c>
      <c r="J20" s="58">
        <f t="shared" si="1"/>
        <v>13844.58765449328</v>
      </c>
      <c r="K20" s="58">
        <f t="shared" si="2"/>
        <v>9293.465402765905</v>
      </c>
      <c r="L20" s="58">
        <f>IF(ISERROR(F20/B5),0,F20/B5)</f>
        <v>66891.48847401913</v>
      </c>
      <c r="M20" s="59">
        <v>109.56</v>
      </c>
    </row>
    <row r="21" spans="1:13" ht="13.5">
      <c r="A21" s="28" t="s">
        <v>96</v>
      </c>
      <c r="B21" s="29"/>
      <c r="C21" s="17" t="s">
        <v>86</v>
      </c>
      <c r="D21" s="62">
        <v>170083</v>
      </c>
      <c r="E21" s="63">
        <v>256759</v>
      </c>
      <c r="F21" s="63">
        <v>2066533520</v>
      </c>
      <c r="G21" s="64">
        <v>107.48</v>
      </c>
      <c r="H21" s="65">
        <f>IF(ISERROR((D21/B6)*100),0,(D21/B6)*100)</f>
        <v>580.6664163053497</v>
      </c>
      <c r="I21" s="66">
        <f t="shared" si="0"/>
        <v>1.509610013934373</v>
      </c>
      <c r="J21" s="63">
        <f t="shared" si="1"/>
        <v>12150.147398623025</v>
      </c>
      <c r="K21" s="63">
        <f t="shared" si="2"/>
        <v>8048.533917019462</v>
      </c>
      <c r="L21" s="63">
        <f>IF(ISERROR(F21/B6),0,F21/B6)</f>
        <v>70551.825475402</v>
      </c>
      <c r="M21" s="64">
        <v>107.95</v>
      </c>
    </row>
    <row r="22" spans="1:13" ht="13.5">
      <c r="A22" s="30"/>
      <c r="B22" s="31"/>
      <c r="C22" s="19" t="s">
        <v>90</v>
      </c>
      <c r="D22" s="62">
        <v>284732</v>
      </c>
      <c r="E22" s="63">
        <v>427553</v>
      </c>
      <c r="F22" s="63">
        <v>3653801650</v>
      </c>
      <c r="G22" s="64">
        <v>108.07</v>
      </c>
      <c r="H22" s="65">
        <f>IF(ISERROR((D22/B7)*100),0,(D22/B7)*100)</f>
        <v>537.0275367785741</v>
      </c>
      <c r="I22" s="66">
        <f t="shared" si="0"/>
        <v>1.5015979939030386</v>
      </c>
      <c r="J22" s="63">
        <f t="shared" si="1"/>
        <v>12832.423647500105</v>
      </c>
      <c r="K22" s="63">
        <f t="shared" si="2"/>
        <v>8545.844959572263</v>
      </c>
      <c r="L22" s="63">
        <f>IF(ISERROR(F22/B7),0,F22/B7)</f>
        <v>68913.64862316108</v>
      </c>
      <c r="M22" s="64">
        <v>108.65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393</v>
      </c>
      <c r="E29" s="58">
        <v>3084</v>
      </c>
      <c r="F29" s="58">
        <v>30409850</v>
      </c>
      <c r="G29" s="59">
        <v>128.06</v>
      </c>
      <c r="H29" s="60">
        <f>IF(ISERROR((D29/B5)*100),0,(D29/B5)*100)</f>
        <v>1.6562012727042856</v>
      </c>
      <c r="I29" s="61">
        <f t="shared" si="0"/>
        <v>7.847328244274809</v>
      </c>
      <c r="J29" s="58">
        <f t="shared" si="1"/>
        <v>77378.75318066157</v>
      </c>
      <c r="K29" s="58">
        <f t="shared" si="2"/>
        <v>9860.522049286641</v>
      </c>
      <c r="L29" s="58">
        <f>IF(ISERROR(F29/B5),0,F29/B5)</f>
        <v>1281.547894980825</v>
      </c>
      <c r="M29" s="59">
        <v>128.9</v>
      </c>
    </row>
    <row r="30" spans="1:13" ht="13.5">
      <c r="A30" s="28" t="s">
        <v>103</v>
      </c>
      <c r="B30" s="29"/>
      <c r="C30" s="17" t="s">
        <v>86</v>
      </c>
      <c r="D30" s="62">
        <v>420</v>
      </c>
      <c r="E30" s="63">
        <v>4358</v>
      </c>
      <c r="F30" s="63">
        <v>40877650</v>
      </c>
      <c r="G30" s="64">
        <v>108.1</v>
      </c>
      <c r="H30" s="65">
        <f>IF(ISERROR((D30/B6)*100),0,(D30/B6)*100)</f>
        <v>1.4338875422484723</v>
      </c>
      <c r="I30" s="66">
        <f t="shared" si="0"/>
        <v>10.376190476190477</v>
      </c>
      <c r="J30" s="63">
        <f t="shared" si="1"/>
        <v>97327.73809523809</v>
      </c>
      <c r="K30" s="63">
        <f t="shared" si="2"/>
        <v>9379.910509407986</v>
      </c>
      <c r="L30" s="63">
        <f>IF(ISERROR(F30/B6),0,F30/B6)</f>
        <v>1395.5703116998395</v>
      </c>
      <c r="M30" s="64">
        <v>108.58</v>
      </c>
    </row>
    <row r="31" spans="1:13" ht="13.5">
      <c r="A31" s="15"/>
      <c r="B31" s="34"/>
      <c r="C31" s="19" t="s">
        <v>90</v>
      </c>
      <c r="D31" s="62">
        <v>813</v>
      </c>
      <c r="E31" s="63">
        <v>7442</v>
      </c>
      <c r="F31" s="63">
        <v>71287500</v>
      </c>
      <c r="G31" s="64">
        <v>115.8</v>
      </c>
      <c r="H31" s="65">
        <f>IF(ISERROR((D31/B7)*100),0,(D31/B7)*100)</f>
        <v>1.5333836288193134</v>
      </c>
      <c r="I31" s="66">
        <f t="shared" si="0"/>
        <v>9.153751537515376</v>
      </c>
      <c r="J31" s="63">
        <f t="shared" si="1"/>
        <v>87684.50184501844</v>
      </c>
      <c r="K31" s="63">
        <f t="shared" si="2"/>
        <v>9579.07820478366</v>
      </c>
      <c r="L31" s="63">
        <f>IF(ISERROR(F31/B7),0,F31/B7)</f>
        <v>1344.5397963032817</v>
      </c>
      <c r="M31" s="64">
        <v>116.42</v>
      </c>
    </row>
    <row r="32" spans="1:13" ht="13.5">
      <c r="A32" s="35"/>
      <c r="B32" s="36"/>
      <c r="C32" s="37" t="s">
        <v>84</v>
      </c>
      <c r="D32" s="67">
        <v>382029</v>
      </c>
      <c r="E32" s="68">
        <v>898082</v>
      </c>
      <c r="F32" s="68">
        <v>11219410684</v>
      </c>
      <c r="G32" s="69">
        <v>100.25</v>
      </c>
      <c r="H32" s="70">
        <f>IF(ISERROR((D32/B5)*100),0,(D32/B5)*100)</f>
        <v>1609.9667074044419</v>
      </c>
      <c r="I32" s="71">
        <f t="shared" si="0"/>
        <v>2.350821534490837</v>
      </c>
      <c r="J32" s="68">
        <f t="shared" si="1"/>
        <v>29367.95553217164</v>
      </c>
      <c r="K32" s="68">
        <f t="shared" si="2"/>
        <v>12492.635064504133</v>
      </c>
      <c r="L32" s="68">
        <f>IF(ISERROR(F32/B5),0,F32/B5)</f>
        <v>472814.3067133044</v>
      </c>
      <c r="M32" s="69">
        <v>100.9</v>
      </c>
    </row>
    <row r="33" spans="1:13" ht="13.5">
      <c r="A33" s="38" t="s">
        <v>90</v>
      </c>
      <c r="B33" s="39"/>
      <c r="C33" s="24" t="s">
        <v>86</v>
      </c>
      <c r="D33" s="72">
        <v>563062</v>
      </c>
      <c r="E33" s="73">
        <v>1246392</v>
      </c>
      <c r="F33" s="73">
        <v>12606018266</v>
      </c>
      <c r="G33" s="74">
        <v>99.02</v>
      </c>
      <c r="H33" s="75">
        <f>IF(ISERROR((D33/B6)*100),0,(D33/B6)*100)</f>
        <v>1922.3037793178794</v>
      </c>
      <c r="I33" s="76">
        <f t="shared" si="0"/>
        <v>2.213596371269949</v>
      </c>
      <c r="J33" s="73">
        <f t="shared" si="1"/>
        <v>22388.33070958438</v>
      </c>
      <c r="K33" s="73">
        <f t="shared" si="2"/>
        <v>10114.007684580774</v>
      </c>
      <c r="L33" s="73">
        <f>IF(ISERROR(F33/B6),0,F33/B6)</f>
        <v>430371.7273565259</v>
      </c>
      <c r="M33" s="74">
        <v>99.45</v>
      </c>
    </row>
    <row r="34" spans="1:13" ht="13.5">
      <c r="A34" s="40"/>
      <c r="B34" s="41"/>
      <c r="C34" s="26" t="s">
        <v>90</v>
      </c>
      <c r="D34" s="77">
        <v>945091</v>
      </c>
      <c r="E34" s="78">
        <v>2144474</v>
      </c>
      <c r="F34" s="78">
        <v>23825428950</v>
      </c>
      <c r="G34" s="79">
        <v>99.59</v>
      </c>
      <c r="H34" s="80">
        <f>IF(ISERROR((D34/B7)*100),0,(D34/B7)*100)</f>
        <v>1782.5179177668804</v>
      </c>
      <c r="I34" s="81">
        <f t="shared" si="0"/>
        <v>2.2690661534180308</v>
      </c>
      <c r="J34" s="78">
        <f>IF(ISERROR(F34/D34),0,F34/D34)</f>
        <v>25209.666529466474</v>
      </c>
      <c r="K34" s="78">
        <f>IF(ISERROR(F34/E34),0,F34/E34)</f>
        <v>11110.150531085945</v>
      </c>
      <c r="L34" s="78">
        <f>IF(ISERROR(F34/B7),0,F34/B7)</f>
        <v>449366.82289701997</v>
      </c>
      <c r="M34" s="79">
        <v>100.12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2428</v>
      </c>
      <c r="C38" s="45" t="s">
        <v>84</v>
      </c>
      <c r="D38" s="57">
        <v>23854</v>
      </c>
      <c r="E38" s="58">
        <v>38558</v>
      </c>
      <c r="F38" s="58">
        <v>254405016</v>
      </c>
      <c r="G38" s="59">
        <v>90.71</v>
      </c>
      <c r="H38" s="60">
        <f aca="true" t="shared" si="3" ref="H38:H49">IF(ISERROR((D38/B38)*100),0,(D38/B38)*100)</f>
        <v>982.4546952224052</v>
      </c>
      <c r="I38" s="61">
        <f aca="true" t="shared" si="4" ref="I38:I49">IF(ISERROR(E38/D38),0,E38/D38)</f>
        <v>1.6164165339146475</v>
      </c>
      <c r="J38" s="58">
        <f aca="true" t="shared" si="5" ref="J38:J49">IF(ISERROR(F38/D38),0,F38/D38)</f>
        <v>10665.088287079736</v>
      </c>
      <c r="K38" s="58">
        <f aca="true" t="shared" si="6" ref="K38:K49">IF(ISERROR(F38/E38),0,F38/E38)</f>
        <v>6597.982675449972</v>
      </c>
      <c r="L38" s="58">
        <f aca="true" t="shared" si="7" ref="L38:L49">IF(ISERROR(F38/B38),0,F38/B38)</f>
        <v>104779.66062602965</v>
      </c>
      <c r="M38" s="59">
        <v>95.23</v>
      </c>
    </row>
    <row r="39" spans="1:13" ht="13.5">
      <c r="A39" s="54" t="s">
        <v>114</v>
      </c>
      <c r="B39" s="88">
        <v>2406</v>
      </c>
      <c r="C39" s="46" t="s">
        <v>86</v>
      </c>
      <c r="D39" s="62">
        <v>22698</v>
      </c>
      <c r="E39" s="63">
        <v>36110</v>
      </c>
      <c r="F39" s="63">
        <v>257246988</v>
      </c>
      <c r="G39" s="64">
        <v>98.02</v>
      </c>
      <c r="H39" s="65">
        <f t="shared" si="3"/>
        <v>943.3915211970075</v>
      </c>
      <c r="I39" s="66">
        <f t="shared" si="4"/>
        <v>1.5908890651158691</v>
      </c>
      <c r="J39" s="63">
        <f t="shared" si="5"/>
        <v>11333.464974887655</v>
      </c>
      <c r="K39" s="63">
        <f t="shared" si="6"/>
        <v>7123.981944059818</v>
      </c>
      <c r="L39" s="63">
        <f t="shared" si="7"/>
        <v>106918.94763092269</v>
      </c>
      <c r="M39" s="64">
        <v>103.64</v>
      </c>
    </row>
    <row r="40" spans="1:13" ht="13.5">
      <c r="A40" s="47" t="s">
        <v>49</v>
      </c>
      <c r="B40" s="89">
        <f>B38+B39</f>
        <v>4834</v>
      </c>
      <c r="C40" s="48" t="s">
        <v>90</v>
      </c>
      <c r="D40" s="82">
        <v>46552</v>
      </c>
      <c r="E40" s="83">
        <v>74668</v>
      </c>
      <c r="F40" s="83">
        <v>511652004</v>
      </c>
      <c r="G40" s="84">
        <v>94.24</v>
      </c>
      <c r="H40" s="85">
        <f t="shared" si="3"/>
        <v>963.0119983450559</v>
      </c>
      <c r="I40" s="86">
        <f t="shared" si="4"/>
        <v>1.6039697542533082</v>
      </c>
      <c r="J40" s="83">
        <f t="shared" si="5"/>
        <v>10990.977917167898</v>
      </c>
      <c r="K40" s="83">
        <f t="shared" si="6"/>
        <v>6852.359832860127</v>
      </c>
      <c r="L40" s="83">
        <f t="shared" si="7"/>
        <v>105844.43607778237</v>
      </c>
      <c r="M40" s="84">
        <v>99.31</v>
      </c>
    </row>
    <row r="41" spans="1:13" ht="13.5">
      <c r="A41" s="55"/>
      <c r="B41" s="90">
        <v>3645</v>
      </c>
      <c r="C41" s="49" t="s">
        <v>84</v>
      </c>
      <c r="D41" s="67">
        <v>20145</v>
      </c>
      <c r="E41" s="68">
        <v>42687</v>
      </c>
      <c r="F41" s="68">
        <v>423948300</v>
      </c>
      <c r="G41" s="69">
        <v>94.18</v>
      </c>
      <c r="H41" s="70">
        <f t="shared" si="3"/>
        <v>552.6748971193416</v>
      </c>
      <c r="I41" s="71">
        <f t="shared" si="4"/>
        <v>2.118987341772152</v>
      </c>
      <c r="J41" s="68">
        <f t="shared" si="5"/>
        <v>21044.839910647803</v>
      </c>
      <c r="K41" s="68">
        <f t="shared" si="6"/>
        <v>9931.555274439525</v>
      </c>
      <c r="L41" s="68">
        <f t="shared" si="7"/>
        <v>116309.54732510287</v>
      </c>
      <c r="M41" s="69">
        <v>97.77</v>
      </c>
    </row>
    <row r="42" spans="1:13" ht="13.5">
      <c r="A42" s="56" t="s">
        <v>115</v>
      </c>
      <c r="B42" s="91">
        <v>3491</v>
      </c>
      <c r="C42" s="50" t="s">
        <v>86</v>
      </c>
      <c r="D42" s="72">
        <v>31278</v>
      </c>
      <c r="E42" s="73">
        <v>58197</v>
      </c>
      <c r="F42" s="73">
        <v>445732812</v>
      </c>
      <c r="G42" s="74">
        <v>90.77</v>
      </c>
      <c r="H42" s="75">
        <f t="shared" si="3"/>
        <v>895.9610426811802</v>
      </c>
      <c r="I42" s="76">
        <f t="shared" si="4"/>
        <v>1.860636869365049</v>
      </c>
      <c r="J42" s="73">
        <f t="shared" si="5"/>
        <v>14250.681373489353</v>
      </c>
      <c r="K42" s="73">
        <f t="shared" si="6"/>
        <v>7659.034177019434</v>
      </c>
      <c r="L42" s="73">
        <f t="shared" si="7"/>
        <v>127680.55342308794</v>
      </c>
      <c r="M42" s="74">
        <v>95.32</v>
      </c>
    </row>
    <row r="43" spans="1:13" ht="13.5">
      <c r="A43" s="51" t="s">
        <v>49</v>
      </c>
      <c r="B43" s="92">
        <f>B41+B42</f>
        <v>7136</v>
      </c>
      <c r="C43" s="52" t="s">
        <v>90</v>
      </c>
      <c r="D43" s="77">
        <v>51423</v>
      </c>
      <c r="E43" s="78">
        <v>100884</v>
      </c>
      <c r="F43" s="78">
        <v>869681112</v>
      </c>
      <c r="G43" s="79">
        <v>92.4</v>
      </c>
      <c r="H43" s="80">
        <f t="shared" si="3"/>
        <v>720.6137892376682</v>
      </c>
      <c r="I43" s="81">
        <f t="shared" si="4"/>
        <v>1.9618458666355523</v>
      </c>
      <c r="J43" s="78">
        <f t="shared" si="5"/>
        <v>16912.2982323085</v>
      </c>
      <c r="K43" s="78">
        <f t="shared" si="6"/>
        <v>8620.604972047104</v>
      </c>
      <c r="L43" s="78">
        <f t="shared" si="7"/>
        <v>121872.35313901346</v>
      </c>
      <c r="M43" s="79">
        <v>96.47</v>
      </c>
    </row>
    <row r="44" spans="1:13" ht="13.5">
      <c r="A44" s="53"/>
      <c r="B44" s="87">
        <v>4505</v>
      </c>
      <c r="C44" s="45" t="s">
        <v>84</v>
      </c>
      <c r="D44" s="57">
        <v>41847</v>
      </c>
      <c r="E44" s="58">
        <v>106553</v>
      </c>
      <c r="F44" s="58">
        <v>1355671710</v>
      </c>
      <c r="G44" s="59">
        <v>96.63</v>
      </c>
      <c r="H44" s="60">
        <f t="shared" si="3"/>
        <v>928.9012208657049</v>
      </c>
      <c r="I44" s="61">
        <f t="shared" si="4"/>
        <v>2.546251822113891</v>
      </c>
      <c r="J44" s="58">
        <f t="shared" si="5"/>
        <v>32395.911534877054</v>
      </c>
      <c r="K44" s="58">
        <f t="shared" si="6"/>
        <v>12722.980207033119</v>
      </c>
      <c r="L44" s="58">
        <f t="shared" si="7"/>
        <v>300926.0177580466</v>
      </c>
      <c r="M44" s="59">
        <v>100.55</v>
      </c>
    </row>
    <row r="45" spans="1:13" ht="13.5">
      <c r="A45" s="54" t="s">
        <v>116</v>
      </c>
      <c r="B45" s="88">
        <v>4686</v>
      </c>
      <c r="C45" s="46" t="s">
        <v>86</v>
      </c>
      <c r="D45" s="62">
        <v>55447</v>
      </c>
      <c r="E45" s="63">
        <v>116607</v>
      </c>
      <c r="F45" s="63">
        <v>1175752192</v>
      </c>
      <c r="G45" s="64">
        <v>97.46</v>
      </c>
      <c r="H45" s="65">
        <f t="shared" si="3"/>
        <v>1183.2479726845922</v>
      </c>
      <c r="I45" s="66">
        <f t="shared" si="4"/>
        <v>2.103035331036846</v>
      </c>
      <c r="J45" s="63">
        <f t="shared" si="5"/>
        <v>21204.973975147437</v>
      </c>
      <c r="K45" s="63">
        <f t="shared" si="6"/>
        <v>10083.032682429013</v>
      </c>
      <c r="L45" s="63">
        <f t="shared" si="7"/>
        <v>250907.42466922748</v>
      </c>
      <c r="M45" s="64">
        <v>102.1</v>
      </c>
    </row>
    <row r="46" spans="1:13" ht="13.5">
      <c r="A46" s="47" t="s">
        <v>49</v>
      </c>
      <c r="B46" s="89">
        <f>B44+B45</f>
        <v>9191</v>
      </c>
      <c r="C46" s="48" t="s">
        <v>90</v>
      </c>
      <c r="D46" s="82">
        <v>97294</v>
      </c>
      <c r="E46" s="83">
        <v>223160</v>
      </c>
      <c r="F46" s="83">
        <v>2531423902</v>
      </c>
      <c r="G46" s="84">
        <v>97.01</v>
      </c>
      <c r="H46" s="85">
        <f t="shared" si="3"/>
        <v>1058.5790447176585</v>
      </c>
      <c r="I46" s="86">
        <f t="shared" si="4"/>
        <v>2.2936666187020784</v>
      </c>
      <c r="J46" s="83">
        <f t="shared" si="5"/>
        <v>26018.294057187493</v>
      </c>
      <c r="K46" s="83">
        <f t="shared" si="6"/>
        <v>11343.5378293601</v>
      </c>
      <c r="L46" s="83">
        <f t="shared" si="7"/>
        <v>275424.2086824067</v>
      </c>
      <c r="M46" s="84">
        <v>101.3</v>
      </c>
    </row>
    <row r="47" spans="1:13" ht="13.5">
      <c r="A47" s="55"/>
      <c r="B47" s="90">
        <v>13151</v>
      </c>
      <c r="C47" s="49" t="s">
        <v>84</v>
      </c>
      <c r="D47" s="67">
        <v>295797</v>
      </c>
      <c r="E47" s="68">
        <v>709416</v>
      </c>
      <c r="F47" s="68">
        <v>9170975248</v>
      </c>
      <c r="G47" s="69">
        <v>101.35</v>
      </c>
      <c r="H47" s="70">
        <f t="shared" si="3"/>
        <v>2249.235799558969</v>
      </c>
      <c r="I47" s="71">
        <f t="shared" si="4"/>
        <v>2.3983204697816407</v>
      </c>
      <c r="J47" s="68">
        <f t="shared" si="5"/>
        <v>31004.287562078047</v>
      </c>
      <c r="K47" s="68">
        <f t="shared" si="6"/>
        <v>12927.499870315865</v>
      </c>
      <c r="L47" s="68">
        <f t="shared" si="7"/>
        <v>697359.5352444681</v>
      </c>
      <c r="M47" s="69">
        <v>99.12</v>
      </c>
    </row>
    <row r="48" spans="1:13" ht="13.5">
      <c r="A48" s="56" t="s">
        <v>117</v>
      </c>
      <c r="B48" s="91">
        <v>18708</v>
      </c>
      <c r="C48" s="50" t="s">
        <v>86</v>
      </c>
      <c r="D48" s="72">
        <v>453223</v>
      </c>
      <c r="E48" s="73">
        <v>1034638</v>
      </c>
      <c r="F48" s="73">
        <v>10719443258</v>
      </c>
      <c r="G48" s="74">
        <v>99.6</v>
      </c>
      <c r="H48" s="75">
        <f t="shared" si="3"/>
        <v>2422.6159931580073</v>
      </c>
      <c r="I48" s="76">
        <f t="shared" si="4"/>
        <v>2.282845310145337</v>
      </c>
      <c r="J48" s="73">
        <f t="shared" si="5"/>
        <v>23651.587095094466</v>
      </c>
      <c r="K48" s="73">
        <f t="shared" si="6"/>
        <v>10360.573705972523</v>
      </c>
      <c r="L48" s="73">
        <f t="shared" si="7"/>
        <v>572987.1316014539</v>
      </c>
      <c r="M48" s="74">
        <v>97.42</v>
      </c>
    </row>
    <row r="49" spans="1:13" ht="13.5">
      <c r="A49" s="51" t="s">
        <v>50</v>
      </c>
      <c r="B49" s="92">
        <f>B47+B48</f>
        <v>31859</v>
      </c>
      <c r="C49" s="52" t="s">
        <v>90</v>
      </c>
      <c r="D49" s="77">
        <v>749020</v>
      </c>
      <c r="E49" s="78">
        <v>1744054</v>
      </c>
      <c r="F49" s="78">
        <v>19890418506</v>
      </c>
      <c r="G49" s="79">
        <v>100.4</v>
      </c>
      <c r="H49" s="80">
        <f t="shared" si="3"/>
        <v>2351.0467999623343</v>
      </c>
      <c r="I49" s="81">
        <f t="shared" si="4"/>
        <v>2.328447838508985</v>
      </c>
      <c r="J49" s="78">
        <f t="shared" si="5"/>
        <v>26555.256876985928</v>
      </c>
      <c r="K49" s="78">
        <f t="shared" si="6"/>
        <v>11404.703355515368</v>
      </c>
      <c r="L49" s="78">
        <f t="shared" si="7"/>
        <v>624326.5170281553</v>
      </c>
      <c r="M49" s="79">
        <v>98.2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2" sqref="N12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310037</v>
      </c>
      <c r="D3" s="96"/>
      <c r="E3" s="97" t="s">
        <v>78</v>
      </c>
      <c r="F3" s="116" t="s">
        <v>122</v>
      </c>
      <c r="G3" s="117"/>
      <c r="H3" s="97" t="s">
        <v>79</v>
      </c>
      <c r="I3" s="116" t="s">
        <v>74</v>
      </c>
      <c r="J3" s="117"/>
      <c r="K3" s="2"/>
      <c r="L3" s="2" t="s">
        <v>123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9150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10645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19795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4603</v>
      </c>
      <c r="E8" s="58">
        <v>78155</v>
      </c>
      <c r="F8" s="58">
        <v>2218010832</v>
      </c>
      <c r="G8" s="59">
        <v>100.39</v>
      </c>
      <c r="H8" s="60">
        <f>IF(ISERROR((D8/B5)*100),0,(D8/B5)*100)</f>
        <v>50.306010928961754</v>
      </c>
      <c r="I8" s="61">
        <f aca="true" t="shared" si="0" ref="I8:I34">IF(ISERROR(E8/D8),0,E8/D8)</f>
        <v>16.979144036497935</v>
      </c>
      <c r="J8" s="58">
        <f aca="true" t="shared" si="1" ref="J8:J33">IF(ISERROR(F8/D8),0,F8/D8)</f>
        <v>481862.0099934825</v>
      </c>
      <c r="K8" s="58">
        <f aca="true" t="shared" si="2" ref="K8:K33">IF(ISERROR(F8/E8),0,F8/E8)</f>
        <v>28379.640867506878</v>
      </c>
      <c r="L8" s="58">
        <f>IF(ISERROR(F8/B5),0,F8/B5)</f>
        <v>242405.55540983606</v>
      </c>
      <c r="M8" s="59">
        <v>105.3</v>
      </c>
    </row>
    <row r="9" spans="1:13" ht="13.5">
      <c r="A9" s="15" t="s">
        <v>92</v>
      </c>
      <c r="B9" s="16"/>
      <c r="C9" s="17" t="s">
        <v>86</v>
      </c>
      <c r="D9" s="62">
        <v>5287</v>
      </c>
      <c r="E9" s="63">
        <v>95000</v>
      </c>
      <c r="F9" s="63">
        <v>2301621778</v>
      </c>
      <c r="G9" s="64">
        <v>94.32</v>
      </c>
      <c r="H9" s="65">
        <f>IF(ISERROR((D9/B6)*100),0,(D9/B6)*100)</f>
        <v>49.66651009863786</v>
      </c>
      <c r="I9" s="66">
        <f t="shared" si="0"/>
        <v>17.96860223188954</v>
      </c>
      <c r="J9" s="63">
        <f t="shared" si="1"/>
        <v>435336.06544354075</v>
      </c>
      <c r="K9" s="63">
        <f t="shared" si="2"/>
        <v>24227.597663157896</v>
      </c>
      <c r="L9" s="63">
        <f>IF(ISERROR(F9/B6),0,F9/B6)</f>
        <v>216216.2309065289</v>
      </c>
      <c r="M9" s="64">
        <v>102.3</v>
      </c>
    </row>
    <row r="10" spans="1:13" ht="13.5">
      <c r="A10" s="15"/>
      <c r="B10" s="18" t="s">
        <v>93</v>
      </c>
      <c r="C10" s="19" t="s">
        <v>90</v>
      </c>
      <c r="D10" s="62">
        <v>9890</v>
      </c>
      <c r="E10" s="63">
        <v>173155</v>
      </c>
      <c r="F10" s="63">
        <v>4519632610</v>
      </c>
      <c r="G10" s="64">
        <v>97.2</v>
      </c>
      <c r="H10" s="65">
        <f>IF(ISERROR((D10/B7)*100),0,(D10/B7)*100)</f>
        <v>49.962111644354636</v>
      </c>
      <c r="I10" s="66">
        <f t="shared" si="0"/>
        <v>17.50808897876643</v>
      </c>
      <c r="J10" s="63">
        <f t="shared" si="1"/>
        <v>456990.1526794742</v>
      </c>
      <c r="K10" s="63">
        <f t="shared" si="2"/>
        <v>26101.65810978603</v>
      </c>
      <c r="L10" s="63">
        <f>IF(ISERROR(F10/B7),0,F10/B7)</f>
        <v>228321.93028542562</v>
      </c>
      <c r="M10" s="64">
        <v>103.82</v>
      </c>
    </row>
    <row r="11" spans="1:13" ht="13.5">
      <c r="A11" s="15"/>
      <c r="B11" s="16" t="s">
        <v>91</v>
      </c>
      <c r="C11" s="20" t="s">
        <v>84</v>
      </c>
      <c r="D11" s="57">
        <v>81149</v>
      </c>
      <c r="E11" s="58">
        <v>161987</v>
      </c>
      <c r="F11" s="58">
        <v>1169633770</v>
      </c>
      <c r="G11" s="59">
        <v>100.15</v>
      </c>
      <c r="H11" s="60">
        <f>IF(ISERROR((D11/B5)*100),0,(D11/B5)*100)</f>
        <v>886.8743169398907</v>
      </c>
      <c r="I11" s="61">
        <f t="shared" si="0"/>
        <v>1.9961675436542656</v>
      </c>
      <c r="J11" s="58">
        <f t="shared" si="1"/>
        <v>14413.40953061652</v>
      </c>
      <c r="K11" s="58">
        <f t="shared" si="2"/>
        <v>7220.540969337046</v>
      </c>
      <c r="L11" s="58">
        <f>IF(ISERROR(F11/B5),0,F11/B5)</f>
        <v>127828.82732240437</v>
      </c>
      <c r="M11" s="59">
        <v>105.05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121012</v>
      </c>
      <c r="E12" s="63">
        <v>240061</v>
      </c>
      <c r="F12" s="63">
        <v>1476222320</v>
      </c>
      <c r="G12" s="64">
        <v>100.85</v>
      </c>
      <c r="H12" s="65">
        <f>IF(ISERROR((D12/B6)*100),0,(D12/B6)*100)</f>
        <v>1136.7966181305776</v>
      </c>
      <c r="I12" s="66">
        <f t="shared" si="0"/>
        <v>1.9837784682510826</v>
      </c>
      <c r="J12" s="63">
        <f t="shared" si="1"/>
        <v>12198.974647142431</v>
      </c>
      <c r="K12" s="63">
        <f t="shared" si="2"/>
        <v>6149.363370143422</v>
      </c>
      <c r="L12" s="63">
        <f>IF(ISERROR(F12/B6),0,F12/B6)</f>
        <v>138677.53123532175</v>
      </c>
      <c r="M12" s="64">
        <v>109.39</v>
      </c>
    </row>
    <row r="13" spans="1:13" ht="13.5">
      <c r="A13" s="15"/>
      <c r="B13" s="18" t="s">
        <v>94</v>
      </c>
      <c r="C13" s="19" t="s">
        <v>90</v>
      </c>
      <c r="D13" s="62">
        <v>202161</v>
      </c>
      <c r="E13" s="63">
        <v>402048</v>
      </c>
      <c r="F13" s="63">
        <v>2645856090</v>
      </c>
      <c r="G13" s="64">
        <v>100.54</v>
      </c>
      <c r="H13" s="65">
        <f>IF(ISERROR((D13/B7)*100),0,(D13/B7)*100)</f>
        <v>1021.2730487496843</v>
      </c>
      <c r="I13" s="66">
        <f t="shared" si="0"/>
        <v>1.9887515396144657</v>
      </c>
      <c r="J13" s="63">
        <f t="shared" si="1"/>
        <v>13087.866057251398</v>
      </c>
      <c r="K13" s="63">
        <f t="shared" si="2"/>
        <v>6580.945782593123</v>
      </c>
      <c r="L13" s="63">
        <f>IF(ISERROR(F13/B7),0,F13/B7)</f>
        <v>133662.84869916647</v>
      </c>
      <c r="M13" s="64">
        <v>107.39</v>
      </c>
    </row>
    <row r="14" spans="1:13" ht="13.5">
      <c r="A14" s="21"/>
      <c r="B14" s="22" t="s">
        <v>91</v>
      </c>
      <c r="C14" s="23" t="s">
        <v>84</v>
      </c>
      <c r="D14" s="67">
        <v>7</v>
      </c>
      <c r="E14" s="68">
        <v>62</v>
      </c>
      <c r="F14" s="68">
        <v>3252916</v>
      </c>
      <c r="G14" s="69">
        <v>124.59</v>
      </c>
      <c r="H14" s="70">
        <f>IF(ISERROR((D14/B5)*100),0,(D14/B5)*100)</f>
        <v>0.07650273224043716</v>
      </c>
      <c r="I14" s="71">
        <f t="shared" si="0"/>
        <v>8.857142857142858</v>
      </c>
      <c r="J14" s="68">
        <f t="shared" si="1"/>
        <v>464702.28571428574</v>
      </c>
      <c r="K14" s="68">
        <f t="shared" si="2"/>
        <v>52466.3870967742</v>
      </c>
      <c r="L14" s="68">
        <f>IF(ISERROR(F14/B5),0,F14/B5)</f>
        <v>355.50994535519123</v>
      </c>
      <c r="M14" s="69">
        <v>130.68</v>
      </c>
    </row>
    <row r="15" spans="1:13" ht="13.5">
      <c r="A15" s="22" t="s">
        <v>95</v>
      </c>
      <c r="B15" s="22"/>
      <c r="C15" s="24" t="s">
        <v>86</v>
      </c>
      <c r="D15" s="72">
        <v>10</v>
      </c>
      <c r="E15" s="73">
        <v>150</v>
      </c>
      <c r="F15" s="73">
        <v>5956030</v>
      </c>
      <c r="G15" s="74">
        <v>177.36</v>
      </c>
      <c r="H15" s="75">
        <f>IF(ISERROR((D15/B6)*100),0,(D15/B6)*100)</f>
        <v>0.09394081728511039</v>
      </c>
      <c r="I15" s="76">
        <f t="shared" si="0"/>
        <v>15</v>
      </c>
      <c r="J15" s="73">
        <f t="shared" si="1"/>
        <v>595603</v>
      </c>
      <c r="K15" s="73">
        <f t="shared" si="2"/>
        <v>39706.86666666667</v>
      </c>
      <c r="L15" s="73">
        <f>IF(ISERROR(F15/B6),0,F15/B6)</f>
        <v>559.514325974636</v>
      </c>
      <c r="M15" s="74">
        <v>192.37</v>
      </c>
    </row>
    <row r="16" spans="1:13" ht="13.5">
      <c r="A16" s="22"/>
      <c r="B16" s="25" t="s">
        <v>93</v>
      </c>
      <c r="C16" s="26" t="s">
        <v>90</v>
      </c>
      <c r="D16" s="72">
        <v>17</v>
      </c>
      <c r="E16" s="73">
        <v>212</v>
      </c>
      <c r="F16" s="73">
        <v>9208946</v>
      </c>
      <c r="G16" s="74">
        <v>154.28</v>
      </c>
      <c r="H16" s="75">
        <f>IF(ISERROR((D16/B7)*100),0,(D16/B7)*100)</f>
        <v>0.08588027279616064</v>
      </c>
      <c r="I16" s="76">
        <f t="shared" si="0"/>
        <v>12.470588235294118</v>
      </c>
      <c r="J16" s="73">
        <f t="shared" si="1"/>
        <v>541702.7058823529</v>
      </c>
      <c r="K16" s="73">
        <f t="shared" si="2"/>
        <v>43438.42452830189</v>
      </c>
      <c r="L16" s="73">
        <f>IF(ISERROR(F16/B7),0,F16/B7)</f>
        <v>465.21576155594846</v>
      </c>
      <c r="M16" s="74">
        <v>164.79</v>
      </c>
    </row>
    <row r="17" spans="1:13" ht="13.5">
      <c r="A17" s="22"/>
      <c r="B17" s="22" t="s">
        <v>91</v>
      </c>
      <c r="C17" s="23" t="s">
        <v>84</v>
      </c>
      <c r="D17" s="67">
        <v>11709</v>
      </c>
      <c r="E17" s="68">
        <v>27987</v>
      </c>
      <c r="F17" s="68">
        <v>187054710</v>
      </c>
      <c r="G17" s="69">
        <v>103.24</v>
      </c>
      <c r="H17" s="70">
        <f>IF(ISERROR((D17/B5)*100),0,(D17/B5)*100)</f>
        <v>127.9672131147541</v>
      </c>
      <c r="I17" s="71">
        <f t="shared" si="0"/>
        <v>2.3902126569305664</v>
      </c>
      <c r="J17" s="68">
        <f t="shared" si="1"/>
        <v>15975.293364078914</v>
      </c>
      <c r="K17" s="68">
        <f t="shared" si="2"/>
        <v>6683.628470361239</v>
      </c>
      <c r="L17" s="68">
        <f>IF(ISERROR(F17/B5),0,F17/B5)</f>
        <v>20443.137704918034</v>
      </c>
      <c r="M17" s="69">
        <v>108.29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14772</v>
      </c>
      <c r="E18" s="73">
        <v>33825</v>
      </c>
      <c r="F18" s="73">
        <v>224074570</v>
      </c>
      <c r="G18" s="74">
        <v>93.44</v>
      </c>
      <c r="H18" s="75">
        <f>IF(ISERROR((D18/B6)*100),0,(D18/B6)*100)</f>
        <v>138.76937529356505</v>
      </c>
      <c r="I18" s="76">
        <f t="shared" si="0"/>
        <v>2.289805036555646</v>
      </c>
      <c r="J18" s="73">
        <f t="shared" si="1"/>
        <v>15168.87151367452</v>
      </c>
      <c r="K18" s="73">
        <f t="shared" si="2"/>
        <v>6624.525351071693</v>
      </c>
      <c r="L18" s="73">
        <f>IF(ISERROR(F18/B6),0,F18/B6)</f>
        <v>21049.748238609674</v>
      </c>
      <c r="M18" s="74">
        <v>101.35</v>
      </c>
    </row>
    <row r="19" spans="1:13" ht="13.5">
      <c r="A19" s="22"/>
      <c r="B19" s="22" t="s">
        <v>94</v>
      </c>
      <c r="C19" s="26" t="s">
        <v>90</v>
      </c>
      <c r="D19" s="72">
        <v>26481</v>
      </c>
      <c r="E19" s="73">
        <v>61812</v>
      </c>
      <c r="F19" s="73">
        <v>411129280</v>
      </c>
      <c r="G19" s="74">
        <v>97.66</v>
      </c>
      <c r="H19" s="75">
        <f>IF(ISERROR((D19/B7)*100),0,(D19/B7)*100)</f>
        <v>133.7762061126547</v>
      </c>
      <c r="I19" s="76">
        <f t="shared" si="0"/>
        <v>2.3342018805936333</v>
      </c>
      <c r="J19" s="73">
        <f t="shared" si="1"/>
        <v>15525.443903175861</v>
      </c>
      <c r="K19" s="73">
        <f t="shared" si="2"/>
        <v>6651.2858344658</v>
      </c>
      <c r="L19" s="73">
        <f>IF(ISERROR(F19/B7),0,F19/B7)</f>
        <v>20769.349835817127</v>
      </c>
      <c r="M19" s="74">
        <v>104.31</v>
      </c>
    </row>
    <row r="20" spans="1:13" ht="13.5">
      <c r="A20" s="12"/>
      <c r="B20" s="27"/>
      <c r="C20" s="20" t="s">
        <v>84</v>
      </c>
      <c r="D20" s="57">
        <v>54290</v>
      </c>
      <c r="E20" s="58">
        <v>78026</v>
      </c>
      <c r="F20" s="58">
        <v>736781760</v>
      </c>
      <c r="G20" s="59">
        <v>104.58</v>
      </c>
      <c r="H20" s="60">
        <f>IF(ISERROR((D20/B5)*100),0,(D20/B5)*100)</f>
        <v>593.3333333333334</v>
      </c>
      <c r="I20" s="61">
        <f t="shared" si="0"/>
        <v>1.4372075888745626</v>
      </c>
      <c r="J20" s="58">
        <f t="shared" si="1"/>
        <v>13571.22416651317</v>
      </c>
      <c r="K20" s="58">
        <f t="shared" si="2"/>
        <v>9442.772409196934</v>
      </c>
      <c r="L20" s="58">
        <f>IF(ISERROR(F20/B5),0,F20/B5)</f>
        <v>80522.59672131148</v>
      </c>
      <c r="M20" s="59">
        <v>109.69</v>
      </c>
    </row>
    <row r="21" spans="1:13" ht="13.5">
      <c r="A21" s="28" t="s">
        <v>96</v>
      </c>
      <c r="B21" s="29"/>
      <c r="C21" s="17" t="s">
        <v>86</v>
      </c>
      <c r="D21" s="62">
        <v>80218</v>
      </c>
      <c r="E21" s="63">
        <v>117686</v>
      </c>
      <c r="F21" s="63">
        <v>955806530</v>
      </c>
      <c r="G21" s="64">
        <v>100.34</v>
      </c>
      <c r="H21" s="65">
        <f>IF(ISERROR((D21/B6)*100),0,(D21/B6)*100)</f>
        <v>753.5744480976985</v>
      </c>
      <c r="I21" s="66">
        <f t="shared" si="0"/>
        <v>1.4670772145902415</v>
      </c>
      <c r="J21" s="63">
        <f t="shared" si="1"/>
        <v>11915.112942232417</v>
      </c>
      <c r="K21" s="63">
        <f t="shared" si="2"/>
        <v>8121.6672331458285</v>
      </c>
      <c r="L21" s="63">
        <f>IF(ISERROR(F21/B6),0,F21/B6)</f>
        <v>89789.24659464537</v>
      </c>
      <c r="M21" s="64">
        <v>108.83</v>
      </c>
    </row>
    <row r="22" spans="1:13" ht="13.5">
      <c r="A22" s="30"/>
      <c r="B22" s="31"/>
      <c r="C22" s="19" t="s">
        <v>90</v>
      </c>
      <c r="D22" s="62">
        <v>134508</v>
      </c>
      <c r="E22" s="63">
        <v>195712</v>
      </c>
      <c r="F22" s="63">
        <v>1692588290</v>
      </c>
      <c r="G22" s="64">
        <v>102.14</v>
      </c>
      <c r="H22" s="65">
        <f>IF(ISERROR((D22/B7)*100),0,(D22/B7)*100)</f>
        <v>679.5049254862339</v>
      </c>
      <c r="I22" s="66">
        <f t="shared" si="0"/>
        <v>1.4550212626758259</v>
      </c>
      <c r="J22" s="63">
        <f t="shared" si="1"/>
        <v>12583.551089898</v>
      </c>
      <c r="K22" s="63">
        <f t="shared" si="2"/>
        <v>8648.36233853826</v>
      </c>
      <c r="L22" s="63">
        <f>IF(ISERROR(F22/B7),0,F22/B7)</f>
        <v>85505.84945693357</v>
      </c>
      <c r="M22" s="64">
        <v>109.1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182</v>
      </c>
      <c r="E29" s="58">
        <v>1276</v>
      </c>
      <c r="F29" s="58">
        <v>11685200</v>
      </c>
      <c r="G29" s="59">
        <v>92.33</v>
      </c>
      <c r="H29" s="60">
        <f>IF(ISERROR((D29/B5)*100),0,(D29/B5)*100)</f>
        <v>1.989071038251366</v>
      </c>
      <c r="I29" s="61">
        <f t="shared" si="0"/>
        <v>7.010989010989011</v>
      </c>
      <c r="J29" s="58">
        <f t="shared" si="1"/>
        <v>64204.395604395606</v>
      </c>
      <c r="K29" s="58">
        <f t="shared" si="2"/>
        <v>9157.680250783698</v>
      </c>
      <c r="L29" s="58">
        <f>IF(ISERROR(F29/B5),0,F29/B5)</f>
        <v>1277.0710382513662</v>
      </c>
      <c r="M29" s="59">
        <v>96.85</v>
      </c>
    </row>
    <row r="30" spans="1:13" ht="13.5">
      <c r="A30" s="28" t="s">
        <v>103</v>
      </c>
      <c r="B30" s="29"/>
      <c r="C30" s="17" t="s">
        <v>86</v>
      </c>
      <c r="D30" s="62">
        <v>250</v>
      </c>
      <c r="E30" s="63">
        <v>2088</v>
      </c>
      <c r="F30" s="63">
        <v>19207050</v>
      </c>
      <c r="G30" s="64">
        <v>135.9</v>
      </c>
      <c r="H30" s="65">
        <f>IF(ISERROR((D30/B6)*100),0,(D30/B6)*100)</f>
        <v>2.3485204321277595</v>
      </c>
      <c r="I30" s="66">
        <f t="shared" si="0"/>
        <v>8.352</v>
      </c>
      <c r="J30" s="63">
        <f t="shared" si="1"/>
        <v>76828.2</v>
      </c>
      <c r="K30" s="63">
        <f t="shared" si="2"/>
        <v>9198.778735632184</v>
      </c>
      <c r="L30" s="63">
        <f>IF(ISERROR(F30/B6),0,F30/B6)</f>
        <v>1804.3259746359793</v>
      </c>
      <c r="M30" s="64">
        <v>147.4</v>
      </c>
    </row>
    <row r="31" spans="1:13" ht="13.5">
      <c r="A31" s="15"/>
      <c r="B31" s="34"/>
      <c r="C31" s="19" t="s">
        <v>90</v>
      </c>
      <c r="D31" s="62">
        <v>432</v>
      </c>
      <c r="E31" s="63">
        <v>3364</v>
      </c>
      <c r="F31" s="63">
        <v>30892250</v>
      </c>
      <c r="G31" s="64">
        <v>115.32</v>
      </c>
      <c r="H31" s="65">
        <f>IF(ISERROR((D31/B7)*100),0,(D31/B7)*100)</f>
        <v>2.1823692851730234</v>
      </c>
      <c r="I31" s="66">
        <f t="shared" si="0"/>
        <v>7.787037037037037</v>
      </c>
      <c r="J31" s="63">
        <f t="shared" si="1"/>
        <v>71509.83796296296</v>
      </c>
      <c r="K31" s="63">
        <f t="shared" si="2"/>
        <v>9183.189655172413</v>
      </c>
      <c r="L31" s="63">
        <f>IF(ISERROR(F31/B7),0,F31/B7)</f>
        <v>1560.6087395807021</v>
      </c>
      <c r="M31" s="64">
        <v>123.17</v>
      </c>
    </row>
    <row r="32" spans="1:13" ht="13.5">
      <c r="A32" s="35"/>
      <c r="B32" s="36"/>
      <c r="C32" s="37" t="s">
        <v>84</v>
      </c>
      <c r="D32" s="67">
        <v>151940</v>
      </c>
      <c r="E32" s="68">
        <v>347493</v>
      </c>
      <c r="F32" s="68">
        <v>4326419188</v>
      </c>
      <c r="G32" s="69">
        <v>101.13</v>
      </c>
      <c r="H32" s="70">
        <f>IF(ISERROR((D32/B5)*100),0,(D32/B5)*100)</f>
        <v>1660.5464480874318</v>
      </c>
      <c r="I32" s="71">
        <f t="shared" si="0"/>
        <v>2.2870409372120575</v>
      </c>
      <c r="J32" s="68">
        <f t="shared" si="1"/>
        <v>28474.52407529288</v>
      </c>
      <c r="K32" s="68">
        <f t="shared" si="2"/>
        <v>12450.377958692694</v>
      </c>
      <c r="L32" s="68">
        <f>IF(ISERROR(F32/B5),0,F32/B5)</f>
        <v>472832.6981420765</v>
      </c>
      <c r="M32" s="69">
        <v>106.07</v>
      </c>
    </row>
    <row r="33" spans="1:13" ht="13.5">
      <c r="A33" s="38" t="s">
        <v>90</v>
      </c>
      <c r="B33" s="39"/>
      <c r="C33" s="24" t="s">
        <v>86</v>
      </c>
      <c r="D33" s="72">
        <v>221549</v>
      </c>
      <c r="E33" s="73">
        <v>488810</v>
      </c>
      <c r="F33" s="73">
        <v>4982888278</v>
      </c>
      <c r="G33" s="74">
        <v>97.44</v>
      </c>
      <c r="H33" s="75">
        <f>IF(ISERROR((D33/B6)*100),0,(D33/B6)*100)</f>
        <v>2081.249412869892</v>
      </c>
      <c r="I33" s="76">
        <f t="shared" si="0"/>
        <v>2.2063290739294694</v>
      </c>
      <c r="J33" s="73">
        <f t="shared" si="1"/>
        <v>22491.134141882834</v>
      </c>
      <c r="K33" s="73">
        <f t="shared" si="2"/>
        <v>10193.916405147194</v>
      </c>
      <c r="L33" s="73">
        <f>IF(ISERROR(F33/B6),0,F33/B6)</f>
        <v>468096.5972757163</v>
      </c>
      <c r="M33" s="74">
        <v>105.68</v>
      </c>
    </row>
    <row r="34" spans="1:13" ht="13.5">
      <c r="A34" s="40"/>
      <c r="B34" s="41"/>
      <c r="C34" s="26" t="s">
        <v>90</v>
      </c>
      <c r="D34" s="77">
        <v>373489</v>
      </c>
      <c r="E34" s="78">
        <v>836303</v>
      </c>
      <c r="F34" s="78">
        <v>9309307466</v>
      </c>
      <c r="G34" s="79">
        <v>99.12</v>
      </c>
      <c r="H34" s="80">
        <f>IF(ISERROR((D34/B7)*100),0,(D34/B7)*100)</f>
        <v>1886.7845415508966</v>
      </c>
      <c r="I34" s="81">
        <f t="shared" si="0"/>
        <v>2.2391636701482507</v>
      </c>
      <c r="J34" s="78">
        <f>IF(ISERROR(F34/D34),0,F34/D34)</f>
        <v>24925.25205829355</v>
      </c>
      <c r="K34" s="78">
        <f>IF(ISERROR(F34/E34),0,F34/E34)</f>
        <v>11131.500743151704</v>
      </c>
      <c r="L34" s="78">
        <f>IF(ISERROR(F34/B7),0,F34/B7)</f>
        <v>470285.8027784794</v>
      </c>
      <c r="M34" s="79">
        <v>105.87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914</v>
      </c>
      <c r="C38" s="45" t="s">
        <v>84</v>
      </c>
      <c r="D38" s="57">
        <v>8635</v>
      </c>
      <c r="E38" s="58">
        <v>14799</v>
      </c>
      <c r="F38" s="58">
        <v>82402486</v>
      </c>
      <c r="G38" s="59">
        <v>72.3</v>
      </c>
      <c r="H38" s="60">
        <f aca="true" t="shared" si="3" ref="H38:H49">IF(ISERROR((D38/B38)*100),0,(D38/B38)*100)</f>
        <v>944.7483588621445</v>
      </c>
      <c r="I38" s="61">
        <f aca="true" t="shared" si="4" ref="I38:I49">IF(ISERROR(E38/D38),0,E38/D38)</f>
        <v>1.7138390272148234</v>
      </c>
      <c r="J38" s="58">
        <f aca="true" t="shared" si="5" ref="J38:J49">IF(ISERROR(F38/D38),0,F38/D38)</f>
        <v>9542.84724956572</v>
      </c>
      <c r="K38" s="58">
        <f aca="true" t="shared" si="6" ref="K38:K49">IF(ISERROR(F38/E38),0,F38/E38)</f>
        <v>5568.111764308399</v>
      </c>
      <c r="L38" s="58">
        <f aca="true" t="shared" si="7" ref="L38:L49">IF(ISERROR(F38/B38),0,F38/B38)</f>
        <v>90155.89277899344</v>
      </c>
      <c r="M38" s="59">
        <v>73.56</v>
      </c>
    </row>
    <row r="39" spans="1:13" ht="13.5">
      <c r="A39" s="54" t="s">
        <v>114</v>
      </c>
      <c r="B39" s="88">
        <v>880</v>
      </c>
      <c r="C39" s="46" t="s">
        <v>86</v>
      </c>
      <c r="D39" s="62">
        <v>7730</v>
      </c>
      <c r="E39" s="63">
        <v>12509</v>
      </c>
      <c r="F39" s="63">
        <v>68580434</v>
      </c>
      <c r="G39" s="64">
        <v>80.79</v>
      </c>
      <c r="H39" s="65">
        <f t="shared" si="3"/>
        <v>878.4090909090909</v>
      </c>
      <c r="I39" s="66">
        <f t="shared" si="4"/>
        <v>1.6182406209573093</v>
      </c>
      <c r="J39" s="63">
        <f t="shared" si="5"/>
        <v>8871.983699870634</v>
      </c>
      <c r="K39" s="63">
        <f t="shared" si="6"/>
        <v>5482.4873291230315</v>
      </c>
      <c r="L39" s="63">
        <f t="shared" si="7"/>
        <v>77932.31136363637</v>
      </c>
      <c r="M39" s="64">
        <v>81.71</v>
      </c>
    </row>
    <row r="40" spans="1:13" ht="13.5">
      <c r="A40" s="47" t="s">
        <v>49</v>
      </c>
      <c r="B40" s="89">
        <f>B38+B39</f>
        <v>1794</v>
      </c>
      <c r="C40" s="48" t="s">
        <v>90</v>
      </c>
      <c r="D40" s="82">
        <v>16365</v>
      </c>
      <c r="E40" s="83">
        <v>27308</v>
      </c>
      <c r="F40" s="83">
        <v>150982920</v>
      </c>
      <c r="G40" s="84">
        <v>75.92</v>
      </c>
      <c r="H40" s="85">
        <f t="shared" si="3"/>
        <v>912.2073578595317</v>
      </c>
      <c r="I40" s="86">
        <f t="shared" si="4"/>
        <v>1.6686831652917813</v>
      </c>
      <c r="J40" s="83">
        <f t="shared" si="5"/>
        <v>9225.965169569203</v>
      </c>
      <c r="K40" s="83">
        <f t="shared" si="6"/>
        <v>5528.889702651238</v>
      </c>
      <c r="L40" s="83">
        <f t="shared" si="7"/>
        <v>84159.9331103679</v>
      </c>
      <c r="M40" s="84">
        <v>77.02</v>
      </c>
    </row>
    <row r="41" spans="1:13" ht="13.5">
      <c r="A41" s="55"/>
      <c r="B41" s="90">
        <v>1165</v>
      </c>
      <c r="C41" s="49" t="s">
        <v>84</v>
      </c>
      <c r="D41" s="67">
        <v>6719</v>
      </c>
      <c r="E41" s="68">
        <v>14412</v>
      </c>
      <c r="F41" s="68">
        <v>148060230</v>
      </c>
      <c r="G41" s="69">
        <v>101.88</v>
      </c>
      <c r="H41" s="70">
        <f t="shared" si="3"/>
        <v>576.7381974248927</v>
      </c>
      <c r="I41" s="71">
        <f t="shared" si="4"/>
        <v>2.1449620479237983</v>
      </c>
      <c r="J41" s="68">
        <f t="shared" si="5"/>
        <v>22036.051495758296</v>
      </c>
      <c r="K41" s="68">
        <f t="shared" si="6"/>
        <v>10273.39925062448</v>
      </c>
      <c r="L41" s="68">
        <f t="shared" si="7"/>
        <v>127090.32618025751</v>
      </c>
      <c r="M41" s="69">
        <v>117.89</v>
      </c>
    </row>
    <row r="42" spans="1:13" ht="13.5">
      <c r="A42" s="56" t="s">
        <v>115</v>
      </c>
      <c r="B42" s="91">
        <v>1078</v>
      </c>
      <c r="C42" s="50" t="s">
        <v>86</v>
      </c>
      <c r="D42" s="72">
        <v>10481</v>
      </c>
      <c r="E42" s="73">
        <v>18642</v>
      </c>
      <c r="F42" s="73">
        <v>146985484</v>
      </c>
      <c r="G42" s="74">
        <v>87.76</v>
      </c>
      <c r="H42" s="75">
        <f t="shared" si="3"/>
        <v>972.2634508348793</v>
      </c>
      <c r="I42" s="76">
        <f t="shared" si="4"/>
        <v>1.7786470756607193</v>
      </c>
      <c r="J42" s="73">
        <f t="shared" si="5"/>
        <v>14023.994275355404</v>
      </c>
      <c r="K42" s="73">
        <f t="shared" si="6"/>
        <v>7884.641347494904</v>
      </c>
      <c r="L42" s="73">
        <f t="shared" si="7"/>
        <v>136350.1706864564</v>
      </c>
      <c r="M42" s="74">
        <v>103.87</v>
      </c>
    </row>
    <row r="43" spans="1:13" ht="13.5">
      <c r="A43" s="51" t="s">
        <v>49</v>
      </c>
      <c r="B43" s="92">
        <f>B41+B42</f>
        <v>2243</v>
      </c>
      <c r="C43" s="52" t="s">
        <v>90</v>
      </c>
      <c r="D43" s="77">
        <v>17200</v>
      </c>
      <c r="E43" s="78">
        <v>33054</v>
      </c>
      <c r="F43" s="78">
        <v>295045714</v>
      </c>
      <c r="G43" s="79">
        <v>94.32</v>
      </c>
      <c r="H43" s="80">
        <f t="shared" si="3"/>
        <v>766.8301382077575</v>
      </c>
      <c r="I43" s="81">
        <f t="shared" si="4"/>
        <v>1.9217441860465116</v>
      </c>
      <c r="J43" s="78">
        <f t="shared" si="5"/>
        <v>17153.82058139535</v>
      </c>
      <c r="K43" s="78">
        <f t="shared" si="6"/>
        <v>8926.172747625098</v>
      </c>
      <c r="L43" s="78">
        <f t="shared" si="7"/>
        <v>131540.6660722247</v>
      </c>
      <c r="M43" s="79">
        <v>110.39</v>
      </c>
    </row>
    <row r="44" spans="1:13" ht="13.5">
      <c r="A44" s="53"/>
      <c r="B44" s="87">
        <v>1997</v>
      </c>
      <c r="C44" s="45" t="s">
        <v>84</v>
      </c>
      <c r="D44" s="57">
        <v>19154</v>
      </c>
      <c r="E44" s="58">
        <v>48974</v>
      </c>
      <c r="F44" s="58">
        <v>639809704</v>
      </c>
      <c r="G44" s="59">
        <v>104.24</v>
      </c>
      <c r="H44" s="60">
        <f t="shared" si="3"/>
        <v>959.1387080620931</v>
      </c>
      <c r="I44" s="61">
        <f t="shared" si="4"/>
        <v>2.5568549650203614</v>
      </c>
      <c r="J44" s="58">
        <f t="shared" si="5"/>
        <v>33403.451185131045</v>
      </c>
      <c r="K44" s="58">
        <f t="shared" si="6"/>
        <v>13064.272961163066</v>
      </c>
      <c r="L44" s="58">
        <f t="shared" si="7"/>
        <v>320385.4301452178</v>
      </c>
      <c r="M44" s="59">
        <v>107.58</v>
      </c>
    </row>
    <row r="45" spans="1:13" ht="13.5">
      <c r="A45" s="54" t="s">
        <v>116</v>
      </c>
      <c r="B45" s="88">
        <v>1787</v>
      </c>
      <c r="C45" s="46" t="s">
        <v>86</v>
      </c>
      <c r="D45" s="62">
        <v>22315</v>
      </c>
      <c r="E45" s="63">
        <v>46994</v>
      </c>
      <c r="F45" s="63">
        <v>473622438</v>
      </c>
      <c r="G45" s="64">
        <v>89.94</v>
      </c>
      <c r="H45" s="65">
        <f t="shared" si="3"/>
        <v>1248.740906547286</v>
      </c>
      <c r="I45" s="66">
        <f t="shared" si="4"/>
        <v>2.1059377100604975</v>
      </c>
      <c r="J45" s="63">
        <f t="shared" si="5"/>
        <v>21224.397848980505</v>
      </c>
      <c r="K45" s="63">
        <f t="shared" si="6"/>
        <v>10078.359748052942</v>
      </c>
      <c r="L45" s="63">
        <f t="shared" si="7"/>
        <v>265037.73810856184</v>
      </c>
      <c r="M45" s="64">
        <v>98.25</v>
      </c>
    </row>
    <row r="46" spans="1:13" ht="13.5">
      <c r="A46" s="47" t="s">
        <v>49</v>
      </c>
      <c r="B46" s="89">
        <f>B44+B45</f>
        <v>3784</v>
      </c>
      <c r="C46" s="48" t="s">
        <v>90</v>
      </c>
      <c r="D46" s="82">
        <v>41469</v>
      </c>
      <c r="E46" s="83">
        <v>95968</v>
      </c>
      <c r="F46" s="83">
        <v>1113432142</v>
      </c>
      <c r="G46" s="84">
        <v>97.64</v>
      </c>
      <c r="H46" s="85">
        <f t="shared" si="3"/>
        <v>1095.9038054968287</v>
      </c>
      <c r="I46" s="86">
        <f t="shared" si="4"/>
        <v>2.314210615158311</v>
      </c>
      <c r="J46" s="83">
        <f t="shared" si="5"/>
        <v>26849.74660589838</v>
      </c>
      <c r="K46" s="83">
        <f t="shared" si="6"/>
        <v>11602.118852117372</v>
      </c>
      <c r="L46" s="83">
        <f t="shared" si="7"/>
        <v>294247.394820296</v>
      </c>
      <c r="M46" s="84">
        <v>103.54</v>
      </c>
    </row>
    <row r="47" spans="1:13" ht="13.5">
      <c r="A47" s="55"/>
      <c r="B47" s="90">
        <v>5074</v>
      </c>
      <c r="C47" s="49" t="s">
        <v>84</v>
      </c>
      <c r="D47" s="67">
        <v>116991</v>
      </c>
      <c r="E47" s="68">
        <v>268355</v>
      </c>
      <c r="F47" s="68">
        <v>3439117160</v>
      </c>
      <c r="G47" s="69">
        <v>101.04</v>
      </c>
      <c r="H47" s="70">
        <f t="shared" si="3"/>
        <v>2305.6957035869136</v>
      </c>
      <c r="I47" s="71">
        <f t="shared" si="4"/>
        <v>2.2938089254728995</v>
      </c>
      <c r="J47" s="68">
        <f t="shared" si="5"/>
        <v>29396.425024147156</v>
      </c>
      <c r="K47" s="68">
        <f t="shared" si="6"/>
        <v>12815.550893406122</v>
      </c>
      <c r="L47" s="68">
        <f t="shared" si="7"/>
        <v>677792.1087899094</v>
      </c>
      <c r="M47" s="69">
        <v>104.7</v>
      </c>
    </row>
    <row r="48" spans="1:13" ht="13.5">
      <c r="A48" s="56" t="s">
        <v>117</v>
      </c>
      <c r="B48" s="91">
        <v>6900</v>
      </c>
      <c r="C48" s="50" t="s">
        <v>86</v>
      </c>
      <c r="D48" s="72">
        <v>179528</v>
      </c>
      <c r="E48" s="73">
        <v>407685</v>
      </c>
      <c r="F48" s="73">
        <v>4267475746</v>
      </c>
      <c r="G48" s="74">
        <v>98.54</v>
      </c>
      <c r="H48" s="75">
        <f t="shared" si="3"/>
        <v>2601.855072463768</v>
      </c>
      <c r="I48" s="76">
        <f t="shared" si="4"/>
        <v>2.270871396105343</v>
      </c>
      <c r="J48" s="73">
        <f t="shared" si="5"/>
        <v>23770.53020141705</v>
      </c>
      <c r="K48" s="73">
        <f t="shared" si="6"/>
        <v>10467.580965696556</v>
      </c>
      <c r="L48" s="73">
        <f t="shared" si="7"/>
        <v>618474.7457971014</v>
      </c>
      <c r="M48" s="74">
        <v>106.07</v>
      </c>
    </row>
    <row r="49" spans="1:13" ht="13.5">
      <c r="A49" s="51" t="s">
        <v>50</v>
      </c>
      <c r="B49" s="92">
        <f>B47+B48</f>
        <v>11974</v>
      </c>
      <c r="C49" s="52" t="s">
        <v>90</v>
      </c>
      <c r="D49" s="77">
        <v>296519</v>
      </c>
      <c r="E49" s="78">
        <v>676040</v>
      </c>
      <c r="F49" s="78">
        <v>7706592906</v>
      </c>
      <c r="G49" s="79">
        <v>99.64</v>
      </c>
      <c r="H49" s="80">
        <f t="shared" si="3"/>
        <v>2476.3571070653084</v>
      </c>
      <c r="I49" s="81">
        <f t="shared" si="4"/>
        <v>2.2799213541122154</v>
      </c>
      <c r="J49" s="78">
        <f t="shared" si="5"/>
        <v>25990.21616152759</v>
      </c>
      <c r="K49" s="78">
        <f t="shared" si="6"/>
        <v>11399.610830720076</v>
      </c>
      <c r="L49" s="78">
        <f t="shared" si="7"/>
        <v>643610.5650576248</v>
      </c>
      <c r="M49" s="79">
        <v>105.55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5" sqref="N15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310045</v>
      </c>
      <c r="D3" s="96"/>
      <c r="E3" s="97" t="s">
        <v>78</v>
      </c>
      <c r="F3" s="116" t="s">
        <v>124</v>
      </c>
      <c r="G3" s="117"/>
      <c r="H3" s="97" t="s">
        <v>79</v>
      </c>
      <c r="I3" s="116" t="s">
        <v>74</v>
      </c>
      <c r="J3" s="117"/>
      <c r="K3" s="2"/>
      <c r="L3" s="2" t="s">
        <v>125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5818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7020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12838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3048</v>
      </c>
      <c r="E8" s="58">
        <v>56875</v>
      </c>
      <c r="F8" s="58">
        <v>1589857126</v>
      </c>
      <c r="G8" s="59">
        <v>101.2</v>
      </c>
      <c r="H8" s="60">
        <f>IF(ISERROR((D8/B5)*100),0,(D8/B5)*100)</f>
        <v>52.38913716053627</v>
      </c>
      <c r="I8" s="61">
        <f aca="true" t="shared" si="0" ref="I8:I34">IF(ISERROR(E8/D8),0,E8/D8)</f>
        <v>18.65977690288714</v>
      </c>
      <c r="J8" s="58">
        <f aca="true" t="shared" si="1" ref="J8:J33">IF(ISERROR(F8/D8),0,F8/D8)</f>
        <v>521606.6686351706</v>
      </c>
      <c r="K8" s="58">
        <f aca="true" t="shared" si="2" ref="K8:K33">IF(ISERROR(F8/E8),0,F8/E8)</f>
        <v>27953.531885714285</v>
      </c>
      <c r="L8" s="58">
        <f>IF(ISERROR(F8/B5),0,F8/B5)</f>
        <v>273265.2330697834</v>
      </c>
      <c r="M8" s="59">
        <v>101.08</v>
      </c>
    </row>
    <row r="9" spans="1:13" ht="13.5">
      <c r="A9" s="15" t="s">
        <v>92</v>
      </c>
      <c r="B9" s="16"/>
      <c r="C9" s="17" t="s">
        <v>86</v>
      </c>
      <c r="D9" s="62">
        <v>3434</v>
      </c>
      <c r="E9" s="63">
        <v>67004</v>
      </c>
      <c r="F9" s="63">
        <v>1629288070</v>
      </c>
      <c r="G9" s="64">
        <v>111.86</v>
      </c>
      <c r="H9" s="65">
        <f>IF(ISERROR((D9/B6)*100),0,(D9/B6)*100)</f>
        <v>48.91737891737892</v>
      </c>
      <c r="I9" s="66">
        <f t="shared" si="0"/>
        <v>19.511939429237042</v>
      </c>
      <c r="J9" s="63">
        <f t="shared" si="1"/>
        <v>474457.795573675</v>
      </c>
      <c r="K9" s="63">
        <f t="shared" si="2"/>
        <v>24316.280669810756</v>
      </c>
      <c r="L9" s="63">
        <f>IF(ISERROR(F9/B6),0,F9/B6)</f>
        <v>232092.31766381767</v>
      </c>
      <c r="M9" s="64">
        <v>110.76</v>
      </c>
    </row>
    <row r="10" spans="1:13" ht="13.5">
      <c r="A10" s="15"/>
      <c r="B10" s="18" t="s">
        <v>93</v>
      </c>
      <c r="C10" s="19" t="s">
        <v>90</v>
      </c>
      <c r="D10" s="62">
        <v>6482</v>
      </c>
      <c r="E10" s="63">
        <v>123879</v>
      </c>
      <c r="F10" s="63">
        <v>3219145196</v>
      </c>
      <c r="G10" s="64">
        <v>106.33</v>
      </c>
      <c r="H10" s="65">
        <f>IF(ISERROR((D10/B7)*100),0,(D10/B7)*100)</f>
        <v>50.4907306434024</v>
      </c>
      <c r="I10" s="66">
        <f t="shared" si="0"/>
        <v>19.11123110151188</v>
      </c>
      <c r="J10" s="63">
        <f t="shared" si="1"/>
        <v>496628.38568343106</v>
      </c>
      <c r="K10" s="63">
        <f t="shared" si="2"/>
        <v>25986.20586217196</v>
      </c>
      <c r="L10" s="63">
        <f>IF(ISERROR(F10/B7),0,F10/B7)</f>
        <v>250751.30051409878</v>
      </c>
      <c r="M10" s="64">
        <v>105.71</v>
      </c>
    </row>
    <row r="11" spans="1:13" ht="13.5">
      <c r="A11" s="15"/>
      <c r="B11" s="16" t="s">
        <v>91</v>
      </c>
      <c r="C11" s="20" t="s">
        <v>84</v>
      </c>
      <c r="D11" s="57">
        <v>62232</v>
      </c>
      <c r="E11" s="58">
        <v>121973</v>
      </c>
      <c r="F11" s="58">
        <v>1025918390</v>
      </c>
      <c r="G11" s="59">
        <v>102.72</v>
      </c>
      <c r="H11" s="60">
        <f>IF(ISERROR((D11/B5)*100),0,(D11/B5)*100)</f>
        <v>1069.645926435201</v>
      </c>
      <c r="I11" s="61">
        <f t="shared" si="0"/>
        <v>1.9599723614860523</v>
      </c>
      <c r="J11" s="58">
        <f t="shared" si="1"/>
        <v>16485.383564725544</v>
      </c>
      <c r="K11" s="58">
        <f t="shared" si="2"/>
        <v>8411.02858829413</v>
      </c>
      <c r="L11" s="58">
        <f>IF(ISERROR(F11/B5),0,F11/B5)</f>
        <v>176335.23375730493</v>
      </c>
      <c r="M11" s="59">
        <v>102.59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91247</v>
      </c>
      <c r="E12" s="63">
        <v>177927</v>
      </c>
      <c r="F12" s="63">
        <v>1211467390</v>
      </c>
      <c r="G12" s="64">
        <v>103.3</v>
      </c>
      <c r="H12" s="65">
        <f>IF(ISERROR((D12/B6)*100),0,(D12/B6)*100)</f>
        <v>1299.8148148148148</v>
      </c>
      <c r="I12" s="66">
        <f t="shared" si="0"/>
        <v>1.9499490394204742</v>
      </c>
      <c r="J12" s="63">
        <f t="shared" si="1"/>
        <v>13276.791456157463</v>
      </c>
      <c r="K12" s="63">
        <f t="shared" si="2"/>
        <v>6808.7889415322015</v>
      </c>
      <c r="L12" s="63">
        <f>IF(ISERROR(F12/B6),0,F12/B6)</f>
        <v>172573.7022792023</v>
      </c>
      <c r="M12" s="64">
        <v>102.29</v>
      </c>
    </row>
    <row r="13" spans="1:13" ht="13.5">
      <c r="A13" s="15"/>
      <c r="B13" s="18" t="s">
        <v>94</v>
      </c>
      <c r="C13" s="19" t="s">
        <v>90</v>
      </c>
      <c r="D13" s="62">
        <v>153479</v>
      </c>
      <c r="E13" s="63">
        <v>299900</v>
      </c>
      <c r="F13" s="63">
        <v>2237385780</v>
      </c>
      <c r="G13" s="64">
        <v>103.03</v>
      </c>
      <c r="H13" s="65">
        <f>IF(ISERROR((D13/B7)*100),0,(D13/B7)*100)</f>
        <v>1195.5055304564573</v>
      </c>
      <c r="I13" s="66">
        <f t="shared" si="0"/>
        <v>1.9540132526273952</v>
      </c>
      <c r="J13" s="63">
        <f t="shared" si="1"/>
        <v>14577.797483694838</v>
      </c>
      <c r="K13" s="63">
        <f t="shared" si="2"/>
        <v>7460.439413137713</v>
      </c>
      <c r="L13" s="63">
        <f>IF(ISERROR(F13/B7),0,F13/B7)</f>
        <v>174278.37513631408</v>
      </c>
      <c r="M13" s="64">
        <v>102.43</v>
      </c>
    </row>
    <row r="14" spans="1:13" ht="13.5">
      <c r="A14" s="21"/>
      <c r="B14" s="22" t="s">
        <v>91</v>
      </c>
      <c r="C14" s="23" t="s">
        <v>84</v>
      </c>
      <c r="D14" s="67">
        <v>9</v>
      </c>
      <c r="E14" s="68">
        <v>55</v>
      </c>
      <c r="F14" s="68">
        <v>2343540</v>
      </c>
      <c r="G14" s="69">
        <v>496.03</v>
      </c>
      <c r="H14" s="70">
        <f>IF(ISERROR((D14/B5)*100),0,(D14/B5)*100)</f>
        <v>0.15469233413544173</v>
      </c>
      <c r="I14" s="71">
        <f t="shared" si="0"/>
        <v>6.111111111111111</v>
      </c>
      <c r="J14" s="68">
        <f t="shared" si="1"/>
        <v>260393.33333333334</v>
      </c>
      <c r="K14" s="68">
        <f t="shared" si="2"/>
        <v>42609.818181818184</v>
      </c>
      <c r="L14" s="68">
        <f>IF(ISERROR(F14/B5),0,F14/B5)</f>
        <v>402.80852526641456</v>
      </c>
      <c r="M14" s="69">
        <v>495.43</v>
      </c>
    </row>
    <row r="15" spans="1:13" ht="13.5">
      <c r="A15" s="22" t="s">
        <v>95</v>
      </c>
      <c r="B15" s="22"/>
      <c r="C15" s="24" t="s">
        <v>86</v>
      </c>
      <c r="D15" s="72">
        <v>2</v>
      </c>
      <c r="E15" s="73">
        <v>6</v>
      </c>
      <c r="F15" s="73">
        <v>333880</v>
      </c>
      <c r="G15" s="74">
        <v>25.19</v>
      </c>
      <c r="H15" s="75">
        <f>IF(ISERROR((D15/B6)*100),0,(D15/B6)*100)</f>
        <v>0.028490028490028487</v>
      </c>
      <c r="I15" s="76">
        <f t="shared" si="0"/>
        <v>3</v>
      </c>
      <c r="J15" s="73">
        <f t="shared" si="1"/>
        <v>166940</v>
      </c>
      <c r="K15" s="73">
        <f t="shared" si="2"/>
        <v>55646.666666666664</v>
      </c>
      <c r="L15" s="73">
        <f>IF(ISERROR(F15/B6),0,F15/B6)</f>
        <v>47.56125356125356</v>
      </c>
      <c r="M15" s="74">
        <v>24.94</v>
      </c>
    </row>
    <row r="16" spans="1:13" ht="13.5">
      <c r="A16" s="22"/>
      <c r="B16" s="25" t="s">
        <v>93</v>
      </c>
      <c r="C16" s="26" t="s">
        <v>90</v>
      </c>
      <c r="D16" s="72">
        <v>11</v>
      </c>
      <c r="E16" s="73">
        <v>61</v>
      </c>
      <c r="F16" s="73">
        <v>2677420</v>
      </c>
      <c r="G16" s="74">
        <v>148.9</v>
      </c>
      <c r="H16" s="75">
        <f>IF(ISERROR((D16/B7)*100),0,(D16/B7)*100)</f>
        <v>0.08568312821311731</v>
      </c>
      <c r="I16" s="76">
        <f t="shared" si="0"/>
        <v>5.545454545454546</v>
      </c>
      <c r="J16" s="73">
        <f t="shared" si="1"/>
        <v>243401.81818181818</v>
      </c>
      <c r="K16" s="73">
        <f t="shared" si="2"/>
        <v>43892.13114754098</v>
      </c>
      <c r="L16" s="73">
        <f>IF(ISERROR(F16/B7),0,F16/B7)</f>
        <v>208.55429194578593</v>
      </c>
      <c r="M16" s="74">
        <v>148.03</v>
      </c>
    </row>
    <row r="17" spans="1:13" ht="13.5">
      <c r="A17" s="22"/>
      <c r="B17" s="22" t="s">
        <v>91</v>
      </c>
      <c r="C17" s="23" t="s">
        <v>84</v>
      </c>
      <c r="D17" s="67">
        <v>8006</v>
      </c>
      <c r="E17" s="68">
        <v>18336</v>
      </c>
      <c r="F17" s="68">
        <v>120467990</v>
      </c>
      <c r="G17" s="69">
        <v>102.5</v>
      </c>
      <c r="H17" s="70">
        <f>IF(ISERROR((D17/B5)*100),0,(D17/B5)*100)</f>
        <v>137.6074252320385</v>
      </c>
      <c r="I17" s="71">
        <f t="shared" si="0"/>
        <v>2.290282288283787</v>
      </c>
      <c r="J17" s="68">
        <f t="shared" si="1"/>
        <v>15047.213339995003</v>
      </c>
      <c r="K17" s="68">
        <f t="shared" si="2"/>
        <v>6570.025632635253</v>
      </c>
      <c r="L17" s="68">
        <f>IF(ISERROR(F17/B5),0,F17/B5)</f>
        <v>20706.082846338948</v>
      </c>
      <c r="M17" s="69">
        <v>102.38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9953</v>
      </c>
      <c r="E18" s="73">
        <v>21790</v>
      </c>
      <c r="F18" s="73">
        <v>148374000</v>
      </c>
      <c r="G18" s="74">
        <v>104.8</v>
      </c>
      <c r="H18" s="75">
        <f>IF(ISERROR((D18/B6)*100),0,(D18/B6)*100)</f>
        <v>141.78062678062676</v>
      </c>
      <c r="I18" s="76">
        <f t="shared" si="0"/>
        <v>2.1892896614086204</v>
      </c>
      <c r="J18" s="73">
        <f t="shared" si="1"/>
        <v>14907.465085903748</v>
      </c>
      <c r="K18" s="73">
        <f t="shared" si="2"/>
        <v>6809.270307480496</v>
      </c>
      <c r="L18" s="73">
        <f>IF(ISERROR(F18/B6),0,F18/B6)</f>
        <v>21135.897435897437</v>
      </c>
      <c r="M18" s="74">
        <v>103.77</v>
      </c>
    </row>
    <row r="19" spans="1:13" ht="13.5">
      <c r="A19" s="22"/>
      <c r="B19" s="22" t="s">
        <v>94</v>
      </c>
      <c r="C19" s="26" t="s">
        <v>90</v>
      </c>
      <c r="D19" s="72">
        <v>17959</v>
      </c>
      <c r="E19" s="73">
        <v>40126</v>
      </c>
      <c r="F19" s="73">
        <v>268841990</v>
      </c>
      <c r="G19" s="74">
        <v>103.76</v>
      </c>
      <c r="H19" s="75">
        <f>IF(ISERROR((D19/B7)*100),0,(D19/B7)*100)</f>
        <v>139.88939087085214</v>
      </c>
      <c r="I19" s="76">
        <f t="shared" si="0"/>
        <v>2.2343114872765746</v>
      </c>
      <c r="J19" s="73">
        <f t="shared" si="1"/>
        <v>14969.763906676319</v>
      </c>
      <c r="K19" s="73">
        <f t="shared" si="2"/>
        <v>6699.9449234910035</v>
      </c>
      <c r="L19" s="73">
        <f>IF(ISERROR(F19/B7),0,F19/B7)</f>
        <v>20941.111543854182</v>
      </c>
      <c r="M19" s="74">
        <v>103.15</v>
      </c>
    </row>
    <row r="20" spans="1:13" ht="13.5">
      <c r="A20" s="12"/>
      <c r="B20" s="27"/>
      <c r="C20" s="20" t="s">
        <v>84</v>
      </c>
      <c r="D20" s="57">
        <v>25893</v>
      </c>
      <c r="E20" s="58">
        <v>36924</v>
      </c>
      <c r="F20" s="58">
        <v>401752910</v>
      </c>
      <c r="G20" s="59">
        <v>108.44</v>
      </c>
      <c r="H20" s="60">
        <f>IF(ISERROR((D20/B5)*100),0,(D20/B5)*100)</f>
        <v>445.04984530766586</v>
      </c>
      <c r="I20" s="61">
        <f t="shared" si="0"/>
        <v>1.4260224771173677</v>
      </c>
      <c r="J20" s="58">
        <f t="shared" si="1"/>
        <v>15515.888850268413</v>
      </c>
      <c r="K20" s="58">
        <f t="shared" si="2"/>
        <v>10880.535965767522</v>
      </c>
      <c r="L20" s="58">
        <f>IF(ISERROR(F20/B5),0,F20/B5)</f>
        <v>69053.43932622894</v>
      </c>
      <c r="M20" s="59">
        <v>108.31</v>
      </c>
    </row>
    <row r="21" spans="1:13" ht="13.5">
      <c r="A21" s="28" t="s">
        <v>96</v>
      </c>
      <c r="B21" s="29"/>
      <c r="C21" s="17" t="s">
        <v>86</v>
      </c>
      <c r="D21" s="62">
        <v>33825</v>
      </c>
      <c r="E21" s="63">
        <v>48296</v>
      </c>
      <c r="F21" s="63">
        <v>427333450</v>
      </c>
      <c r="G21" s="64">
        <v>108.12</v>
      </c>
      <c r="H21" s="65">
        <f>IF(ISERROR((D21/B6)*100),0,(D21/B6)*100)</f>
        <v>481.8376068376068</v>
      </c>
      <c r="I21" s="66">
        <f t="shared" si="0"/>
        <v>1.4278196600147819</v>
      </c>
      <c r="J21" s="63">
        <f t="shared" si="1"/>
        <v>12633.657058388766</v>
      </c>
      <c r="K21" s="63">
        <f t="shared" si="2"/>
        <v>8848.216208381646</v>
      </c>
      <c r="L21" s="63">
        <f>IF(ISERROR(F21/B6),0,F21/B6)</f>
        <v>60873.71082621082</v>
      </c>
      <c r="M21" s="64">
        <v>107.05</v>
      </c>
    </row>
    <row r="22" spans="1:13" ht="13.5">
      <c r="A22" s="30"/>
      <c r="B22" s="31"/>
      <c r="C22" s="19" t="s">
        <v>90</v>
      </c>
      <c r="D22" s="62">
        <v>59718</v>
      </c>
      <c r="E22" s="63">
        <v>85220</v>
      </c>
      <c r="F22" s="63">
        <v>829086360</v>
      </c>
      <c r="G22" s="64">
        <v>108.27</v>
      </c>
      <c r="H22" s="65">
        <f>IF(ISERROR((D22/B7)*100),0,(D22/B7)*100)</f>
        <v>465.16591369372173</v>
      </c>
      <c r="I22" s="66">
        <f t="shared" si="0"/>
        <v>1.4270404233229512</v>
      </c>
      <c r="J22" s="63">
        <f t="shared" si="1"/>
        <v>13883.357781573395</v>
      </c>
      <c r="K22" s="63">
        <f t="shared" si="2"/>
        <v>9728.776812954706</v>
      </c>
      <c r="L22" s="63">
        <f>IF(ISERROR(F22/B7),0,F22/B7)</f>
        <v>64580.6480760243</v>
      </c>
      <c r="M22" s="64">
        <v>107.64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100</v>
      </c>
      <c r="E29" s="58">
        <v>938</v>
      </c>
      <c r="F29" s="58">
        <v>8574650</v>
      </c>
      <c r="G29" s="59">
        <v>93.7</v>
      </c>
      <c r="H29" s="60">
        <f>IF(ISERROR((D29/B5)*100),0,(D29/B5)*100)</f>
        <v>1.7188037126160194</v>
      </c>
      <c r="I29" s="61">
        <f t="shared" si="0"/>
        <v>9.38</v>
      </c>
      <c r="J29" s="58">
        <f t="shared" si="1"/>
        <v>85746.5</v>
      </c>
      <c r="K29" s="58">
        <f t="shared" si="2"/>
        <v>9141.41791044776</v>
      </c>
      <c r="L29" s="58">
        <f>IF(ISERROR(F29/B5),0,F29/B5)</f>
        <v>1473.814025438295</v>
      </c>
      <c r="M29" s="59">
        <v>93.59</v>
      </c>
    </row>
    <row r="30" spans="1:13" ht="13.5">
      <c r="A30" s="28" t="s">
        <v>103</v>
      </c>
      <c r="B30" s="29"/>
      <c r="C30" s="17" t="s">
        <v>86</v>
      </c>
      <c r="D30" s="62">
        <v>56</v>
      </c>
      <c r="E30" s="63">
        <v>633</v>
      </c>
      <c r="F30" s="63">
        <v>6999100</v>
      </c>
      <c r="G30" s="64">
        <v>108.96</v>
      </c>
      <c r="H30" s="65">
        <f>IF(ISERROR((D30/B6)*100),0,(D30/B6)*100)</f>
        <v>0.7977207977207977</v>
      </c>
      <c r="I30" s="66">
        <f t="shared" si="0"/>
        <v>11.303571428571429</v>
      </c>
      <c r="J30" s="63">
        <f t="shared" si="1"/>
        <v>124983.92857142857</v>
      </c>
      <c r="K30" s="63">
        <f t="shared" si="2"/>
        <v>11057.030015797789</v>
      </c>
      <c r="L30" s="63">
        <f>IF(ISERROR(F30/B6),0,F30/B6)</f>
        <v>997.022792022792</v>
      </c>
      <c r="M30" s="64">
        <v>107.89</v>
      </c>
    </row>
    <row r="31" spans="1:13" ht="13.5">
      <c r="A31" s="15"/>
      <c r="B31" s="34"/>
      <c r="C31" s="19" t="s">
        <v>90</v>
      </c>
      <c r="D31" s="62">
        <v>156</v>
      </c>
      <c r="E31" s="63">
        <v>1571</v>
      </c>
      <c r="F31" s="63">
        <v>15573750</v>
      </c>
      <c r="G31" s="64">
        <v>100</v>
      </c>
      <c r="H31" s="65">
        <f>IF(ISERROR((D31/B7)*100),0,(D31/B7)*100)</f>
        <v>1.2151425455678453</v>
      </c>
      <c r="I31" s="66">
        <f t="shared" si="0"/>
        <v>10.070512820512821</v>
      </c>
      <c r="J31" s="63">
        <f t="shared" si="1"/>
        <v>99831.73076923077</v>
      </c>
      <c r="K31" s="63">
        <f t="shared" si="2"/>
        <v>9913.271801400382</v>
      </c>
      <c r="L31" s="63">
        <f>IF(ISERROR(F31/B7),0,F31/B7)</f>
        <v>1213.0978345536687</v>
      </c>
      <c r="M31" s="64">
        <v>99.41</v>
      </c>
    </row>
    <row r="32" spans="1:13" ht="13.5">
      <c r="A32" s="35"/>
      <c r="B32" s="36"/>
      <c r="C32" s="37" t="s">
        <v>84</v>
      </c>
      <c r="D32" s="67">
        <v>99288</v>
      </c>
      <c r="E32" s="68">
        <v>235101</v>
      </c>
      <c r="F32" s="68">
        <v>3148914606</v>
      </c>
      <c r="G32" s="69">
        <v>102.66</v>
      </c>
      <c r="H32" s="70">
        <f>IF(ISERROR((D32/B5)*100),0,(D32/B5)*100)</f>
        <v>1706.5658301821934</v>
      </c>
      <c r="I32" s="71">
        <f t="shared" si="0"/>
        <v>2.367869228909838</v>
      </c>
      <c r="J32" s="68">
        <f t="shared" si="1"/>
        <v>31714.95655064056</v>
      </c>
      <c r="K32" s="68">
        <f t="shared" si="2"/>
        <v>13393.880102594205</v>
      </c>
      <c r="L32" s="68">
        <f>IF(ISERROR(F32/B5),0,F32/B5)</f>
        <v>541236.6115503609</v>
      </c>
      <c r="M32" s="69">
        <v>102.54</v>
      </c>
    </row>
    <row r="33" spans="1:13" ht="13.5">
      <c r="A33" s="38" t="s">
        <v>90</v>
      </c>
      <c r="B33" s="39"/>
      <c r="C33" s="24" t="s">
        <v>86</v>
      </c>
      <c r="D33" s="72">
        <v>138517</v>
      </c>
      <c r="E33" s="73">
        <v>315656</v>
      </c>
      <c r="F33" s="73">
        <v>3423795890</v>
      </c>
      <c r="G33" s="74">
        <v>107.87</v>
      </c>
      <c r="H33" s="75">
        <f>IF(ISERROR((D33/B6)*100),0,(D33/B6)*100)</f>
        <v>1973.176638176638</v>
      </c>
      <c r="I33" s="76">
        <f t="shared" si="0"/>
        <v>2.2788249817711907</v>
      </c>
      <c r="J33" s="73">
        <f t="shared" si="1"/>
        <v>24717.514023549455</v>
      </c>
      <c r="K33" s="73">
        <f t="shared" si="2"/>
        <v>10846.60481663583</v>
      </c>
      <c r="L33" s="73">
        <f>IF(ISERROR(F33/B6),0,F33/B6)</f>
        <v>487720.21225071227</v>
      </c>
      <c r="M33" s="74">
        <v>106.81</v>
      </c>
    </row>
    <row r="34" spans="1:13" ht="13.5">
      <c r="A34" s="40"/>
      <c r="B34" s="41"/>
      <c r="C34" s="26" t="s">
        <v>90</v>
      </c>
      <c r="D34" s="77">
        <v>237805</v>
      </c>
      <c r="E34" s="78">
        <v>550757</v>
      </c>
      <c r="F34" s="78">
        <v>6572710496</v>
      </c>
      <c r="G34" s="79">
        <v>105.31</v>
      </c>
      <c r="H34" s="80">
        <f>IF(ISERROR((D34/B7)*100),0,(D34/B7)*100)</f>
        <v>1852.3523913382146</v>
      </c>
      <c r="I34" s="81">
        <f t="shared" si="0"/>
        <v>2.31600260717815</v>
      </c>
      <c r="J34" s="78">
        <f>IF(ISERROR(F34/D34),0,F34/D34)</f>
        <v>27639.076116986605</v>
      </c>
      <c r="K34" s="78">
        <f>IF(ISERROR(F34/E34),0,F34/E34)</f>
        <v>11933.95725519603</v>
      </c>
      <c r="L34" s="78">
        <f>IF(ISERROR(F34/B7),0,F34/B7)</f>
        <v>511973.0873967908</v>
      </c>
      <c r="M34" s="79">
        <v>104.7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551</v>
      </c>
      <c r="C38" s="45" t="s">
        <v>84</v>
      </c>
      <c r="D38" s="57">
        <v>4666</v>
      </c>
      <c r="E38" s="58">
        <v>7446</v>
      </c>
      <c r="F38" s="58">
        <v>55818182</v>
      </c>
      <c r="G38" s="59">
        <v>86.97</v>
      </c>
      <c r="H38" s="60">
        <f aca="true" t="shared" si="3" ref="H38:H49">IF(ISERROR((D38/B38)*100),0,(D38/B38)*100)</f>
        <v>846.8239564428312</v>
      </c>
      <c r="I38" s="61">
        <f aca="true" t="shared" si="4" ref="I38:I49">IF(ISERROR(E38/D38),0,E38/D38)</f>
        <v>1.5957993999142734</v>
      </c>
      <c r="J38" s="58">
        <f aca="true" t="shared" si="5" ref="J38:J49">IF(ISERROR(F38/D38),0,F38/D38)</f>
        <v>11962.747963994856</v>
      </c>
      <c r="K38" s="58">
        <f aca="true" t="shared" si="6" ref="K38:K49">IF(ISERROR(F38/E38),0,F38/E38)</f>
        <v>7496.398334676336</v>
      </c>
      <c r="L38" s="58">
        <f aca="true" t="shared" si="7" ref="L38:L49">IF(ISERROR(F38/B38),0,F38/B38)</f>
        <v>101303.41560798549</v>
      </c>
      <c r="M38" s="59">
        <v>88.23</v>
      </c>
    </row>
    <row r="39" spans="1:13" ht="13.5">
      <c r="A39" s="54" t="s">
        <v>114</v>
      </c>
      <c r="B39" s="88">
        <v>520</v>
      </c>
      <c r="C39" s="46" t="s">
        <v>86</v>
      </c>
      <c r="D39" s="62">
        <v>4532</v>
      </c>
      <c r="E39" s="63">
        <v>7318</v>
      </c>
      <c r="F39" s="63">
        <v>90078106</v>
      </c>
      <c r="G39" s="64">
        <v>146.98</v>
      </c>
      <c r="H39" s="65">
        <f t="shared" si="3"/>
        <v>871.5384615384614</v>
      </c>
      <c r="I39" s="66">
        <f t="shared" si="4"/>
        <v>1.614739629302736</v>
      </c>
      <c r="J39" s="63">
        <f t="shared" si="5"/>
        <v>19876.01632833186</v>
      </c>
      <c r="K39" s="63">
        <f t="shared" si="6"/>
        <v>12309.11533205794</v>
      </c>
      <c r="L39" s="63">
        <f t="shared" si="7"/>
        <v>173227.12692307692</v>
      </c>
      <c r="M39" s="64">
        <v>142.18</v>
      </c>
    </row>
    <row r="40" spans="1:13" ht="13.5">
      <c r="A40" s="47" t="s">
        <v>49</v>
      </c>
      <c r="B40" s="89">
        <f>B38+B39</f>
        <v>1071</v>
      </c>
      <c r="C40" s="48" t="s">
        <v>90</v>
      </c>
      <c r="D40" s="82">
        <v>9198</v>
      </c>
      <c r="E40" s="83">
        <v>14764</v>
      </c>
      <c r="F40" s="83">
        <v>145896288</v>
      </c>
      <c r="G40" s="84">
        <v>116.28</v>
      </c>
      <c r="H40" s="85">
        <f t="shared" si="3"/>
        <v>858.8235294117646</v>
      </c>
      <c r="I40" s="86">
        <f t="shared" si="4"/>
        <v>1.6051315503370298</v>
      </c>
      <c r="J40" s="83">
        <f t="shared" si="5"/>
        <v>15861.740378343118</v>
      </c>
      <c r="K40" s="83">
        <f t="shared" si="6"/>
        <v>9881.894337577893</v>
      </c>
      <c r="L40" s="83">
        <f t="shared" si="7"/>
        <v>136224.35854341736</v>
      </c>
      <c r="M40" s="84">
        <v>115.41</v>
      </c>
    </row>
    <row r="41" spans="1:13" ht="13.5">
      <c r="A41" s="55"/>
      <c r="B41" s="90">
        <v>773</v>
      </c>
      <c r="C41" s="49" t="s">
        <v>84</v>
      </c>
      <c r="D41" s="67">
        <v>4283</v>
      </c>
      <c r="E41" s="68">
        <v>10155</v>
      </c>
      <c r="F41" s="68">
        <v>117995250</v>
      </c>
      <c r="G41" s="69">
        <v>86.8</v>
      </c>
      <c r="H41" s="70">
        <f t="shared" si="3"/>
        <v>554.0750323415265</v>
      </c>
      <c r="I41" s="71">
        <f t="shared" si="4"/>
        <v>2.3710016343684335</v>
      </c>
      <c r="J41" s="68">
        <f t="shared" si="5"/>
        <v>27549.673126313333</v>
      </c>
      <c r="K41" s="68">
        <f t="shared" si="6"/>
        <v>11619.423929098966</v>
      </c>
      <c r="L41" s="68">
        <f t="shared" si="7"/>
        <v>152645.86028460544</v>
      </c>
      <c r="M41" s="69">
        <v>90.28</v>
      </c>
    </row>
    <row r="42" spans="1:13" ht="13.5">
      <c r="A42" s="56" t="s">
        <v>115</v>
      </c>
      <c r="B42" s="91">
        <v>732</v>
      </c>
      <c r="C42" s="50" t="s">
        <v>86</v>
      </c>
      <c r="D42" s="72">
        <v>6122</v>
      </c>
      <c r="E42" s="73">
        <v>11789</v>
      </c>
      <c r="F42" s="73">
        <v>110266314</v>
      </c>
      <c r="G42" s="74">
        <v>89.04</v>
      </c>
      <c r="H42" s="75">
        <f t="shared" si="3"/>
        <v>836.3387978142077</v>
      </c>
      <c r="I42" s="76">
        <f t="shared" si="4"/>
        <v>1.9256778830447565</v>
      </c>
      <c r="J42" s="73">
        <f t="shared" si="5"/>
        <v>18011.485462267232</v>
      </c>
      <c r="K42" s="73">
        <f t="shared" si="6"/>
        <v>9353.322079904996</v>
      </c>
      <c r="L42" s="73">
        <f t="shared" si="7"/>
        <v>150637.04098360657</v>
      </c>
      <c r="M42" s="74">
        <v>92.32</v>
      </c>
    </row>
    <row r="43" spans="1:13" ht="13.5">
      <c r="A43" s="51" t="s">
        <v>49</v>
      </c>
      <c r="B43" s="92">
        <f>B41+B42</f>
        <v>1505</v>
      </c>
      <c r="C43" s="52" t="s">
        <v>90</v>
      </c>
      <c r="D43" s="77">
        <v>10405</v>
      </c>
      <c r="E43" s="78">
        <v>21944</v>
      </c>
      <c r="F43" s="78">
        <v>228261564</v>
      </c>
      <c r="G43" s="79">
        <v>87.87</v>
      </c>
      <c r="H43" s="80">
        <f t="shared" si="3"/>
        <v>691.3621262458472</v>
      </c>
      <c r="I43" s="81">
        <f t="shared" si="4"/>
        <v>2.108986064392119</v>
      </c>
      <c r="J43" s="78">
        <f t="shared" si="5"/>
        <v>21937.680345987505</v>
      </c>
      <c r="K43" s="78">
        <f t="shared" si="6"/>
        <v>10402.003463361283</v>
      </c>
      <c r="L43" s="78">
        <f t="shared" si="7"/>
        <v>151668.81328903654</v>
      </c>
      <c r="M43" s="79">
        <v>91.31</v>
      </c>
    </row>
    <row r="44" spans="1:13" ht="13.5">
      <c r="A44" s="53"/>
      <c r="B44" s="87">
        <v>1043</v>
      </c>
      <c r="C44" s="45" t="s">
        <v>84</v>
      </c>
      <c r="D44" s="57">
        <v>9988</v>
      </c>
      <c r="E44" s="58">
        <v>28062</v>
      </c>
      <c r="F44" s="58">
        <v>359746396</v>
      </c>
      <c r="G44" s="59">
        <v>89.99</v>
      </c>
      <c r="H44" s="60">
        <f t="shared" si="3"/>
        <v>957.6222435282839</v>
      </c>
      <c r="I44" s="61">
        <f t="shared" si="4"/>
        <v>2.8095714857829397</v>
      </c>
      <c r="J44" s="58">
        <f t="shared" si="5"/>
        <v>36017.86103323989</v>
      </c>
      <c r="K44" s="58">
        <f t="shared" si="6"/>
        <v>12819.699094861378</v>
      </c>
      <c r="L44" s="58">
        <f t="shared" si="7"/>
        <v>344915.0488974113</v>
      </c>
      <c r="M44" s="59">
        <v>91.46</v>
      </c>
    </row>
    <row r="45" spans="1:13" ht="13.5">
      <c r="A45" s="54" t="s">
        <v>116</v>
      </c>
      <c r="B45" s="88">
        <v>976</v>
      </c>
      <c r="C45" s="46" t="s">
        <v>86</v>
      </c>
      <c r="D45" s="62">
        <v>12144</v>
      </c>
      <c r="E45" s="63">
        <v>27997</v>
      </c>
      <c r="F45" s="63">
        <v>326930772</v>
      </c>
      <c r="G45" s="64">
        <v>112.94</v>
      </c>
      <c r="H45" s="65">
        <f t="shared" si="3"/>
        <v>1244.2622950819673</v>
      </c>
      <c r="I45" s="66">
        <f t="shared" si="4"/>
        <v>2.3054183135704873</v>
      </c>
      <c r="J45" s="63">
        <f t="shared" si="5"/>
        <v>26921.176877470356</v>
      </c>
      <c r="K45" s="63">
        <f t="shared" si="6"/>
        <v>11677.350144658356</v>
      </c>
      <c r="L45" s="63">
        <f t="shared" si="7"/>
        <v>334970.0532786885</v>
      </c>
      <c r="M45" s="64">
        <v>115.84</v>
      </c>
    </row>
    <row r="46" spans="1:13" ht="13.5">
      <c r="A46" s="47" t="s">
        <v>49</v>
      </c>
      <c r="B46" s="89">
        <f>B44+B45</f>
        <v>2019</v>
      </c>
      <c r="C46" s="48" t="s">
        <v>90</v>
      </c>
      <c r="D46" s="82">
        <v>22132</v>
      </c>
      <c r="E46" s="83">
        <v>56059</v>
      </c>
      <c r="F46" s="83">
        <v>686677168</v>
      </c>
      <c r="G46" s="84">
        <v>99.63</v>
      </c>
      <c r="H46" s="85">
        <f t="shared" si="3"/>
        <v>1096.1862308073303</v>
      </c>
      <c r="I46" s="86">
        <f t="shared" si="4"/>
        <v>2.5329387312488705</v>
      </c>
      <c r="J46" s="83">
        <f t="shared" si="5"/>
        <v>31026.439906018433</v>
      </c>
      <c r="K46" s="83">
        <f t="shared" si="6"/>
        <v>12249.186892381242</v>
      </c>
      <c r="L46" s="83">
        <f t="shared" si="7"/>
        <v>340107.5621594849</v>
      </c>
      <c r="M46" s="84">
        <v>101.7</v>
      </c>
    </row>
    <row r="47" spans="1:13" ht="13.5">
      <c r="A47" s="55"/>
      <c r="B47" s="90">
        <v>3451</v>
      </c>
      <c r="C47" s="49" t="s">
        <v>84</v>
      </c>
      <c r="D47" s="67">
        <v>80302</v>
      </c>
      <c r="E47" s="68">
        <v>189248</v>
      </c>
      <c r="F47" s="68">
        <v>2613297328</v>
      </c>
      <c r="G47" s="69">
        <v>106.03</v>
      </c>
      <c r="H47" s="70">
        <f t="shared" si="3"/>
        <v>2326.9197334106057</v>
      </c>
      <c r="I47" s="71">
        <f t="shared" si="4"/>
        <v>2.3567034444970236</v>
      </c>
      <c r="J47" s="68">
        <f t="shared" si="5"/>
        <v>32543.365395631492</v>
      </c>
      <c r="K47" s="68">
        <f t="shared" si="6"/>
        <v>13808.850439634765</v>
      </c>
      <c r="L47" s="68">
        <f t="shared" si="7"/>
        <v>757257.9913068676</v>
      </c>
      <c r="M47" s="69">
        <v>104.13</v>
      </c>
    </row>
    <row r="48" spans="1:13" ht="13.5">
      <c r="A48" s="56" t="s">
        <v>117</v>
      </c>
      <c r="B48" s="91">
        <v>4792</v>
      </c>
      <c r="C48" s="50" t="s">
        <v>86</v>
      </c>
      <c r="D48" s="72">
        <v>115588</v>
      </c>
      <c r="E48" s="73">
        <v>268283</v>
      </c>
      <c r="F48" s="73">
        <v>2894664752</v>
      </c>
      <c r="G48" s="74">
        <v>107.42</v>
      </c>
      <c r="H48" s="75">
        <f t="shared" si="3"/>
        <v>2412.1035058430716</v>
      </c>
      <c r="I48" s="76">
        <f t="shared" si="4"/>
        <v>2.321028134408416</v>
      </c>
      <c r="J48" s="73">
        <f t="shared" si="5"/>
        <v>25042.95214036059</v>
      </c>
      <c r="K48" s="73">
        <f t="shared" si="6"/>
        <v>10789.594390997567</v>
      </c>
      <c r="L48" s="73">
        <f t="shared" si="7"/>
        <v>604061.9265442404</v>
      </c>
      <c r="M48" s="74">
        <v>105.09</v>
      </c>
    </row>
    <row r="49" spans="1:13" ht="13.5">
      <c r="A49" s="51" t="s">
        <v>50</v>
      </c>
      <c r="B49" s="92">
        <f>B47+B48</f>
        <v>8243</v>
      </c>
      <c r="C49" s="52" t="s">
        <v>90</v>
      </c>
      <c r="D49" s="77">
        <v>195890</v>
      </c>
      <c r="E49" s="78">
        <v>457531</v>
      </c>
      <c r="F49" s="78">
        <v>5507962080</v>
      </c>
      <c r="G49" s="79">
        <v>106.76</v>
      </c>
      <c r="H49" s="80">
        <f t="shared" si="3"/>
        <v>2376.4406162804803</v>
      </c>
      <c r="I49" s="81">
        <f t="shared" si="4"/>
        <v>2.3356526622083824</v>
      </c>
      <c r="J49" s="78">
        <f t="shared" si="5"/>
        <v>28117.62764816989</v>
      </c>
      <c r="K49" s="78">
        <f t="shared" si="6"/>
        <v>12038.445657234155</v>
      </c>
      <c r="L49" s="78">
        <f t="shared" si="7"/>
        <v>668198.7237656193</v>
      </c>
      <c r="M49" s="79">
        <v>104.61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G41" sqref="G41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310524</v>
      </c>
      <c r="D3" s="96"/>
      <c r="E3" s="97" t="s">
        <v>78</v>
      </c>
      <c r="F3" s="116" t="s">
        <v>126</v>
      </c>
      <c r="G3" s="117"/>
      <c r="H3" s="97" t="s">
        <v>79</v>
      </c>
      <c r="I3" s="116" t="s">
        <v>74</v>
      </c>
      <c r="J3" s="117"/>
      <c r="K3" s="2"/>
      <c r="L3" s="2" t="s">
        <v>127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2393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2871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5264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1096</v>
      </c>
      <c r="E8" s="58">
        <v>19090</v>
      </c>
      <c r="F8" s="58">
        <v>498335566</v>
      </c>
      <c r="G8" s="59">
        <v>92.95</v>
      </c>
      <c r="H8" s="60">
        <f>IF(ISERROR((D8/B5)*100),0,(D8/B5)*100)</f>
        <v>45.80025073129963</v>
      </c>
      <c r="I8" s="61">
        <f aca="true" t="shared" si="0" ref="I8:I34">IF(ISERROR(E8/D8),0,E8/D8)</f>
        <v>17.41788321167883</v>
      </c>
      <c r="J8" s="58">
        <f aca="true" t="shared" si="1" ref="J8:J33">IF(ISERROR(F8/D8),0,F8/D8)</f>
        <v>454685.73540145985</v>
      </c>
      <c r="K8" s="58">
        <f aca="true" t="shared" si="2" ref="K8:K33">IF(ISERROR(F8/E8),0,F8/E8)</f>
        <v>26104.534625458356</v>
      </c>
      <c r="L8" s="58">
        <f>IF(ISERROR(F8/B5),0,F8/B5)</f>
        <v>208247.2068533222</v>
      </c>
      <c r="M8" s="59">
        <v>94.55</v>
      </c>
    </row>
    <row r="9" spans="1:13" ht="13.5">
      <c r="A9" s="15" t="s">
        <v>92</v>
      </c>
      <c r="B9" s="16"/>
      <c r="C9" s="17" t="s">
        <v>86</v>
      </c>
      <c r="D9" s="62">
        <v>1318</v>
      </c>
      <c r="E9" s="63">
        <v>24082</v>
      </c>
      <c r="F9" s="63">
        <v>573125310</v>
      </c>
      <c r="G9" s="64">
        <v>102.32</v>
      </c>
      <c r="H9" s="65">
        <f>IF(ISERROR((D9/B6)*100),0,(D9/B6)*100)</f>
        <v>45.907349355625215</v>
      </c>
      <c r="I9" s="66">
        <f t="shared" si="0"/>
        <v>18.271623672230653</v>
      </c>
      <c r="J9" s="63">
        <f t="shared" si="1"/>
        <v>434844.6965098634</v>
      </c>
      <c r="K9" s="63">
        <f t="shared" si="2"/>
        <v>23798.90831326302</v>
      </c>
      <c r="L9" s="63">
        <f>IF(ISERROR(F9/B6),0,F9/B6)</f>
        <v>199625.6739811912</v>
      </c>
      <c r="M9" s="64">
        <v>101.9</v>
      </c>
    </row>
    <row r="10" spans="1:13" ht="13.5">
      <c r="A10" s="15"/>
      <c r="B10" s="18" t="s">
        <v>93</v>
      </c>
      <c r="C10" s="19" t="s">
        <v>90</v>
      </c>
      <c r="D10" s="62">
        <v>2414</v>
      </c>
      <c r="E10" s="63">
        <v>43172</v>
      </c>
      <c r="F10" s="63">
        <v>1071460876</v>
      </c>
      <c r="G10" s="64">
        <v>97.74</v>
      </c>
      <c r="H10" s="65">
        <f>IF(ISERROR((D10/B7)*100),0,(D10/B7)*100)</f>
        <v>45.858662613981764</v>
      </c>
      <c r="I10" s="66">
        <f t="shared" si="0"/>
        <v>17.884009942004973</v>
      </c>
      <c r="J10" s="63">
        <f t="shared" si="1"/>
        <v>443852.8898094449</v>
      </c>
      <c r="K10" s="63">
        <f t="shared" si="2"/>
        <v>24818.421106272584</v>
      </c>
      <c r="L10" s="63">
        <f>IF(ISERROR(F10/B7),0,F10/B7)</f>
        <v>203544.99924012157</v>
      </c>
      <c r="M10" s="64">
        <v>98.28</v>
      </c>
    </row>
    <row r="11" spans="1:13" ht="13.5">
      <c r="A11" s="15"/>
      <c r="B11" s="16" t="s">
        <v>91</v>
      </c>
      <c r="C11" s="20" t="s">
        <v>84</v>
      </c>
      <c r="D11" s="57">
        <v>21169</v>
      </c>
      <c r="E11" s="58">
        <v>38924</v>
      </c>
      <c r="F11" s="58">
        <v>392543950</v>
      </c>
      <c r="G11" s="59">
        <v>98.77</v>
      </c>
      <c r="H11" s="60">
        <f>IF(ISERROR((D11/B5)*100),0,(D11/B5)*100)</f>
        <v>884.6218136230673</v>
      </c>
      <c r="I11" s="61">
        <f t="shared" si="0"/>
        <v>1.8387264396050829</v>
      </c>
      <c r="J11" s="58">
        <f t="shared" si="1"/>
        <v>18543.339316925692</v>
      </c>
      <c r="K11" s="58">
        <f t="shared" si="2"/>
        <v>10084.882077895385</v>
      </c>
      <c r="L11" s="58">
        <f>IF(ISERROR(F11/B5),0,F11/B5)</f>
        <v>164038.42457166736</v>
      </c>
      <c r="M11" s="59">
        <v>100.46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29336</v>
      </c>
      <c r="E12" s="63">
        <v>53443</v>
      </c>
      <c r="F12" s="63">
        <v>475480250</v>
      </c>
      <c r="G12" s="64">
        <v>102.69</v>
      </c>
      <c r="H12" s="65">
        <f>IF(ISERROR((D12/B6)*100),0,(D12/B6)*100)</f>
        <v>1021.8042493904562</v>
      </c>
      <c r="I12" s="66">
        <f t="shared" si="0"/>
        <v>1.8217548404690482</v>
      </c>
      <c r="J12" s="63">
        <f t="shared" si="1"/>
        <v>16208.08051540769</v>
      </c>
      <c r="K12" s="63">
        <f t="shared" si="2"/>
        <v>8896.960312856689</v>
      </c>
      <c r="L12" s="63">
        <f>IF(ISERROR(F12/B6),0,F12/B6)</f>
        <v>165614.85545106235</v>
      </c>
      <c r="M12" s="64">
        <v>102.26</v>
      </c>
    </row>
    <row r="13" spans="1:13" ht="13.5">
      <c r="A13" s="15"/>
      <c r="B13" s="18" t="s">
        <v>94</v>
      </c>
      <c r="C13" s="19" t="s">
        <v>90</v>
      </c>
      <c r="D13" s="62">
        <v>50505</v>
      </c>
      <c r="E13" s="63">
        <v>92367</v>
      </c>
      <c r="F13" s="63">
        <v>868024200</v>
      </c>
      <c r="G13" s="64">
        <v>100.88</v>
      </c>
      <c r="H13" s="65">
        <f>IF(ISERROR((D13/B7)*100),0,(D13/B7)*100)</f>
        <v>959.4414893617021</v>
      </c>
      <c r="I13" s="66">
        <f t="shared" si="0"/>
        <v>1.828868428868429</v>
      </c>
      <c r="J13" s="63">
        <f t="shared" si="1"/>
        <v>17186.89634689635</v>
      </c>
      <c r="K13" s="63">
        <f t="shared" si="2"/>
        <v>9397.55756926175</v>
      </c>
      <c r="L13" s="63">
        <f>IF(ISERROR(F13/B7),0,F13/B7)</f>
        <v>164898.2142857143</v>
      </c>
      <c r="M13" s="64">
        <v>101.44</v>
      </c>
    </row>
    <row r="14" spans="1:13" ht="13.5">
      <c r="A14" s="21"/>
      <c r="B14" s="22" t="s">
        <v>91</v>
      </c>
      <c r="C14" s="23" t="s">
        <v>84</v>
      </c>
      <c r="D14" s="67">
        <v>0</v>
      </c>
      <c r="E14" s="68">
        <v>0</v>
      </c>
      <c r="F14" s="68">
        <v>0</v>
      </c>
      <c r="G14" s="69">
        <v>0</v>
      </c>
      <c r="H14" s="70">
        <f>IF(ISERROR((D14/B5)*100),0,(D14/B5)*100)</f>
        <v>0</v>
      </c>
      <c r="I14" s="71">
        <f t="shared" si="0"/>
        <v>0</v>
      </c>
      <c r="J14" s="68">
        <f t="shared" si="1"/>
        <v>0</v>
      </c>
      <c r="K14" s="68">
        <f t="shared" si="2"/>
        <v>0</v>
      </c>
      <c r="L14" s="68">
        <f>IF(ISERROR(F14/B5),0,F14/B5)</f>
        <v>0</v>
      </c>
      <c r="M14" s="69">
        <v>0</v>
      </c>
    </row>
    <row r="15" spans="1:13" ht="13.5">
      <c r="A15" s="22" t="s">
        <v>95</v>
      </c>
      <c r="B15" s="22"/>
      <c r="C15" s="24" t="s">
        <v>86</v>
      </c>
      <c r="D15" s="72">
        <v>1</v>
      </c>
      <c r="E15" s="73">
        <v>11</v>
      </c>
      <c r="F15" s="73">
        <v>608580</v>
      </c>
      <c r="G15" s="74">
        <v>34.84</v>
      </c>
      <c r="H15" s="75">
        <f>IF(ISERROR((D15/B6)*100),0,(D15/B6)*100)</f>
        <v>0.034831069313827935</v>
      </c>
      <c r="I15" s="76">
        <f t="shared" si="0"/>
        <v>11</v>
      </c>
      <c r="J15" s="73">
        <f t="shared" si="1"/>
        <v>608580</v>
      </c>
      <c r="K15" s="73">
        <f t="shared" si="2"/>
        <v>55325.454545454544</v>
      </c>
      <c r="L15" s="73">
        <f>IF(ISERROR(F15/B6),0,F15/B6)</f>
        <v>211.97492163009403</v>
      </c>
      <c r="M15" s="74">
        <v>34.69</v>
      </c>
    </row>
    <row r="16" spans="1:13" ht="13.5">
      <c r="A16" s="22"/>
      <c r="B16" s="25" t="s">
        <v>93</v>
      </c>
      <c r="C16" s="26" t="s">
        <v>90</v>
      </c>
      <c r="D16" s="72">
        <v>1</v>
      </c>
      <c r="E16" s="73">
        <v>11</v>
      </c>
      <c r="F16" s="73">
        <v>608580</v>
      </c>
      <c r="G16" s="74">
        <v>26.69</v>
      </c>
      <c r="H16" s="75">
        <f>IF(ISERROR((D16/B7)*100),0,(D16/B7)*100)</f>
        <v>0.018996960486322188</v>
      </c>
      <c r="I16" s="76">
        <f t="shared" si="0"/>
        <v>11</v>
      </c>
      <c r="J16" s="73">
        <f t="shared" si="1"/>
        <v>608580</v>
      </c>
      <c r="K16" s="73">
        <f t="shared" si="2"/>
        <v>55325.454545454544</v>
      </c>
      <c r="L16" s="73">
        <f>IF(ISERROR(F16/B7),0,F16/B7)</f>
        <v>115.61170212765957</v>
      </c>
      <c r="M16" s="74">
        <v>26.83</v>
      </c>
    </row>
    <row r="17" spans="1:13" ht="13.5">
      <c r="A17" s="22"/>
      <c r="B17" s="22" t="s">
        <v>91</v>
      </c>
      <c r="C17" s="23" t="s">
        <v>84</v>
      </c>
      <c r="D17" s="67">
        <v>3171</v>
      </c>
      <c r="E17" s="68">
        <v>7113</v>
      </c>
      <c r="F17" s="68">
        <v>43708720</v>
      </c>
      <c r="G17" s="69">
        <v>98.25</v>
      </c>
      <c r="H17" s="70">
        <f>IF(ISERROR((D17/B5)*100),0,(D17/B5)*100)</f>
        <v>132.51149185123276</v>
      </c>
      <c r="I17" s="71">
        <f t="shared" si="0"/>
        <v>2.24314096499527</v>
      </c>
      <c r="J17" s="68">
        <f t="shared" si="1"/>
        <v>13783.891516871648</v>
      </c>
      <c r="K17" s="68">
        <f t="shared" si="2"/>
        <v>6144.906509208491</v>
      </c>
      <c r="L17" s="68">
        <f>IF(ISERROR(F17/B5),0,F17/B5)</f>
        <v>18265.24028416214</v>
      </c>
      <c r="M17" s="69">
        <v>99.93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3615</v>
      </c>
      <c r="E18" s="73">
        <v>7925</v>
      </c>
      <c r="F18" s="73">
        <v>48052130</v>
      </c>
      <c r="G18" s="74">
        <v>97.79</v>
      </c>
      <c r="H18" s="75">
        <f>IF(ISERROR((D18/B6)*100),0,(D18/B6)*100)</f>
        <v>125.91431556948798</v>
      </c>
      <c r="I18" s="76">
        <f t="shared" si="0"/>
        <v>2.1922544951590597</v>
      </c>
      <c r="J18" s="73">
        <f t="shared" si="1"/>
        <v>13292.42876901798</v>
      </c>
      <c r="K18" s="73">
        <f t="shared" si="2"/>
        <v>6063.360252365931</v>
      </c>
      <c r="L18" s="73">
        <f>IF(ISERROR(F18/B6),0,F18/B6)</f>
        <v>16737.070707070707</v>
      </c>
      <c r="M18" s="74">
        <v>97.38</v>
      </c>
    </row>
    <row r="19" spans="1:13" ht="13.5">
      <c r="A19" s="22"/>
      <c r="B19" s="22" t="s">
        <v>94</v>
      </c>
      <c r="C19" s="26" t="s">
        <v>90</v>
      </c>
      <c r="D19" s="72">
        <v>6786</v>
      </c>
      <c r="E19" s="73">
        <v>15038</v>
      </c>
      <c r="F19" s="73">
        <v>91760850</v>
      </c>
      <c r="G19" s="74">
        <v>98.01</v>
      </c>
      <c r="H19" s="75">
        <f>IF(ISERROR((D19/B7)*100),0,(D19/B7)*100)</f>
        <v>128.9133738601824</v>
      </c>
      <c r="I19" s="76">
        <f t="shared" si="0"/>
        <v>2.2160330091364573</v>
      </c>
      <c r="J19" s="73">
        <f t="shared" si="1"/>
        <v>13522.082228116711</v>
      </c>
      <c r="K19" s="73">
        <f t="shared" si="2"/>
        <v>6101.931772842133</v>
      </c>
      <c r="L19" s="73">
        <f>IF(ISERROR(F19/B7),0,F19/B7)</f>
        <v>17431.772416413372</v>
      </c>
      <c r="M19" s="74">
        <v>98.55</v>
      </c>
    </row>
    <row r="20" spans="1:13" ht="13.5">
      <c r="A20" s="12"/>
      <c r="B20" s="27"/>
      <c r="C20" s="20" t="s">
        <v>84</v>
      </c>
      <c r="D20" s="57">
        <v>7153</v>
      </c>
      <c r="E20" s="58">
        <v>9829</v>
      </c>
      <c r="F20" s="58">
        <v>98642960</v>
      </c>
      <c r="G20" s="59">
        <v>110.75</v>
      </c>
      <c r="H20" s="60">
        <f>IF(ISERROR((D20/B5)*100),0,(D20/B5)*100)</f>
        <v>298.91349770162975</v>
      </c>
      <c r="I20" s="61">
        <f t="shared" si="0"/>
        <v>1.374108765552915</v>
      </c>
      <c r="J20" s="58">
        <f t="shared" si="1"/>
        <v>13790.431986579059</v>
      </c>
      <c r="K20" s="58">
        <f t="shared" si="2"/>
        <v>10035.910062061248</v>
      </c>
      <c r="L20" s="58">
        <f>IF(ISERROR(F20/B5),0,F20/B5)</f>
        <v>41221.4625992478</v>
      </c>
      <c r="M20" s="59">
        <v>112.65</v>
      </c>
    </row>
    <row r="21" spans="1:13" ht="13.5">
      <c r="A21" s="28" t="s">
        <v>96</v>
      </c>
      <c r="B21" s="29"/>
      <c r="C21" s="17" t="s">
        <v>86</v>
      </c>
      <c r="D21" s="62">
        <v>8921</v>
      </c>
      <c r="E21" s="63">
        <v>13566</v>
      </c>
      <c r="F21" s="63">
        <v>100905280</v>
      </c>
      <c r="G21" s="64">
        <v>106.94</v>
      </c>
      <c r="H21" s="65">
        <f>IF(ISERROR((D21/B6)*100),0,(D21/B6)*100)</f>
        <v>310.72796934865903</v>
      </c>
      <c r="I21" s="66">
        <f t="shared" si="0"/>
        <v>1.5206815379441767</v>
      </c>
      <c r="J21" s="63">
        <f t="shared" si="1"/>
        <v>11310.983073646452</v>
      </c>
      <c r="K21" s="63">
        <f t="shared" si="2"/>
        <v>7438.101135190918</v>
      </c>
      <c r="L21" s="63">
        <f>IF(ISERROR(F21/B6),0,F21/B6)</f>
        <v>35146.38801811216</v>
      </c>
      <c r="M21" s="64">
        <v>106.5</v>
      </c>
    </row>
    <row r="22" spans="1:13" ht="13.5">
      <c r="A22" s="30"/>
      <c r="B22" s="31"/>
      <c r="C22" s="19" t="s">
        <v>90</v>
      </c>
      <c r="D22" s="62">
        <v>16074</v>
      </c>
      <c r="E22" s="63">
        <v>23395</v>
      </c>
      <c r="F22" s="63">
        <v>199548240</v>
      </c>
      <c r="G22" s="64">
        <v>108.79</v>
      </c>
      <c r="H22" s="65">
        <f>IF(ISERROR((D22/B7)*100),0,(D22/B7)*100)</f>
        <v>305.35714285714283</v>
      </c>
      <c r="I22" s="66">
        <f t="shared" si="0"/>
        <v>1.4554560159263408</v>
      </c>
      <c r="J22" s="63">
        <f t="shared" si="1"/>
        <v>12414.348637551326</v>
      </c>
      <c r="K22" s="63">
        <f t="shared" si="2"/>
        <v>8529.525112203462</v>
      </c>
      <c r="L22" s="63">
        <f>IF(ISERROR(F22/B7),0,F22/B7)</f>
        <v>37908.10030395137</v>
      </c>
      <c r="M22" s="64">
        <v>109.39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19</v>
      </c>
      <c r="E29" s="58">
        <v>190</v>
      </c>
      <c r="F29" s="58">
        <v>1722850</v>
      </c>
      <c r="G29" s="59">
        <v>88.14</v>
      </c>
      <c r="H29" s="60">
        <f>IF(ISERROR((D29/B5)*100),0,(D29/B5)*100)</f>
        <v>0.7939824488090262</v>
      </c>
      <c r="I29" s="61">
        <f t="shared" si="0"/>
        <v>10</v>
      </c>
      <c r="J29" s="58">
        <f t="shared" si="1"/>
        <v>90676.31578947368</v>
      </c>
      <c r="K29" s="58">
        <f t="shared" si="2"/>
        <v>9067.631578947368</v>
      </c>
      <c r="L29" s="58">
        <f>IF(ISERROR(F29/B5),0,F29/B5)</f>
        <v>719.954032595069</v>
      </c>
      <c r="M29" s="59">
        <v>89.65</v>
      </c>
    </row>
    <row r="30" spans="1:13" ht="13.5">
      <c r="A30" s="28" t="s">
        <v>103</v>
      </c>
      <c r="B30" s="29"/>
      <c r="C30" s="17" t="s">
        <v>86</v>
      </c>
      <c r="D30" s="62">
        <v>25</v>
      </c>
      <c r="E30" s="63">
        <v>150</v>
      </c>
      <c r="F30" s="63">
        <v>1413350</v>
      </c>
      <c r="G30" s="64">
        <v>127.15</v>
      </c>
      <c r="H30" s="65">
        <f>IF(ISERROR((D30/B6)*100),0,(D30/B6)*100)</f>
        <v>0.8707767328456983</v>
      </c>
      <c r="I30" s="66">
        <f t="shared" si="0"/>
        <v>6</v>
      </c>
      <c r="J30" s="63">
        <f t="shared" si="1"/>
        <v>56534</v>
      </c>
      <c r="K30" s="63">
        <f t="shared" si="2"/>
        <v>9422.333333333334</v>
      </c>
      <c r="L30" s="63">
        <f>IF(ISERROR(F30/B6),0,F30/B6)</f>
        <v>492.28491814698714</v>
      </c>
      <c r="M30" s="64">
        <v>126.61</v>
      </c>
    </row>
    <row r="31" spans="1:13" ht="13.5">
      <c r="A31" s="15"/>
      <c r="B31" s="34"/>
      <c r="C31" s="19" t="s">
        <v>90</v>
      </c>
      <c r="D31" s="62">
        <v>44</v>
      </c>
      <c r="E31" s="63">
        <v>340</v>
      </c>
      <c r="F31" s="63">
        <v>3136200</v>
      </c>
      <c r="G31" s="64">
        <v>102.28</v>
      </c>
      <c r="H31" s="65">
        <f>IF(ISERROR((D31/B7)*100),0,(D31/B7)*100)</f>
        <v>0.8358662613981762</v>
      </c>
      <c r="I31" s="66">
        <f t="shared" si="0"/>
        <v>7.7272727272727275</v>
      </c>
      <c r="J31" s="63">
        <f t="shared" si="1"/>
        <v>71277.27272727272</v>
      </c>
      <c r="K31" s="63">
        <f t="shared" si="2"/>
        <v>9224.117647058823</v>
      </c>
      <c r="L31" s="63">
        <f>IF(ISERROR(F31/B7),0,F31/B7)</f>
        <v>595.7826747720364</v>
      </c>
      <c r="M31" s="64">
        <v>102.85</v>
      </c>
    </row>
    <row r="32" spans="1:13" ht="13.5">
      <c r="A32" s="35"/>
      <c r="B32" s="36"/>
      <c r="C32" s="37" t="s">
        <v>84</v>
      </c>
      <c r="D32" s="67">
        <v>32608</v>
      </c>
      <c r="E32" s="68">
        <v>75146</v>
      </c>
      <c r="F32" s="68">
        <v>1034954046</v>
      </c>
      <c r="G32" s="69">
        <v>96.76</v>
      </c>
      <c r="H32" s="70">
        <f>IF(ISERROR((D32/B5)*100),0,(D32/B5)*100)</f>
        <v>1362.6410363560385</v>
      </c>
      <c r="I32" s="71">
        <f t="shared" si="0"/>
        <v>2.30452649656526</v>
      </c>
      <c r="J32" s="68">
        <f t="shared" si="1"/>
        <v>31739.267848380765</v>
      </c>
      <c r="K32" s="68">
        <f t="shared" si="2"/>
        <v>13772.576664093896</v>
      </c>
      <c r="L32" s="68">
        <f>IF(ISERROR(F32/B5),0,F32/B5)</f>
        <v>432492.28834099456</v>
      </c>
      <c r="M32" s="69">
        <v>98.42</v>
      </c>
    </row>
    <row r="33" spans="1:13" ht="13.5">
      <c r="A33" s="38" t="s">
        <v>90</v>
      </c>
      <c r="B33" s="39"/>
      <c r="C33" s="24" t="s">
        <v>86</v>
      </c>
      <c r="D33" s="72">
        <v>43216</v>
      </c>
      <c r="E33" s="73">
        <v>99177</v>
      </c>
      <c r="F33" s="73">
        <v>1199584900</v>
      </c>
      <c r="G33" s="74">
        <v>102.57</v>
      </c>
      <c r="H33" s="75">
        <f>IF(ISERROR((D33/B6)*100),0,(D33/B6)*100)</f>
        <v>1505.259491466388</v>
      </c>
      <c r="I33" s="76">
        <f t="shared" si="0"/>
        <v>2.2949139207700853</v>
      </c>
      <c r="J33" s="73">
        <f t="shared" si="1"/>
        <v>27757.888282117736</v>
      </c>
      <c r="K33" s="73">
        <f t="shared" si="2"/>
        <v>12095.394093388588</v>
      </c>
      <c r="L33" s="73">
        <f>IF(ISERROR(F33/B6),0,F33/B6)</f>
        <v>417828.2479972135</v>
      </c>
      <c r="M33" s="74">
        <v>102.15</v>
      </c>
    </row>
    <row r="34" spans="1:13" ht="13.5">
      <c r="A34" s="40"/>
      <c r="B34" s="41"/>
      <c r="C34" s="26" t="s">
        <v>90</v>
      </c>
      <c r="D34" s="77">
        <v>75824</v>
      </c>
      <c r="E34" s="78">
        <v>174323</v>
      </c>
      <c r="F34" s="78">
        <v>2234538946</v>
      </c>
      <c r="G34" s="79">
        <v>99.8</v>
      </c>
      <c r="H34" s="80">
        <f>IF(ISERROR((D34/B7)*100),0,(D34/B7)*100)</f>
        <v>1440.4255319148936</v>
      </c>
      <c r="I34" s="81">
        <f t="shared" si="0"/>
        <v>2.2990477948934376</v>
      </c>
      <c r="J34" s="78">
        <f>IF(ISERROR(F34/D34),0,F34/D34)</f>
        <v>29470.074725680523</v>
      </c>
      <c r="K34" s="78">
        <f>IF(ISERROR(F34/E34),0,F34/E34)</f>
        <v>12818.382806629073</v>
      </c>
      <c r="L34" s="78">
        <f>IF(ISERROR(F34/B7),0,F34/B7)</f>
        <v>424494.4806231003</v>
      </c>
      <c r="M34" s="79">
        <v>100.35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170</v>
      </c>
      <c r="C38" s="45" t="s">
        <v>84</v>
      </c>
      <c r="D38" s="57">
        <v>1541</v>
      </c>
      <c r="E38" s="58">
        <v>2685</v>
      </c>
      <c r="F38" s="58">
        <v>13921280</v>
      </c>
      <c r="G38" s="59">
        <v>79.21</v>
      </c>
      <c r="H38" s="60">
        <f aca="true" t="shared" si="3" ref="H38:H49">IF(ISERROR((D38/B38)*100),0,(D38/B38)*100)</f>
        <v>906.4705882352941</v>
      </c>
      <c r="I38" s="61">
        <f aca="true" t="shared" si="4" ref="I38:I49">IF(ISERROR(E38/D38),0,E38/D38)</f>
        <v>1.7423750811161582</v>
      </c>
      <c r="J38" s="58">
        <f aca="true" t="shared" si="5" ref="J38:J49">IF(ISERROR(F38/D38),0,F38/D38)</f>
        <v>9033.926022063595</v>
      </c>
      <c r="K38" s="58">
        <f aca="true" t="shared" si="6" ref="K38:K49">IF(ISERROR(F38/E38),0,F38/E38)</f>
        <v>5184.83426443203</v>
      </c>
      <c r="L38" s="58">
        <f aca="true" t="shared" si="7" ref="L38:L49">IF(ISERROR(F38/B38),0,F38/B38)</f>
        <v>81889.88235294117</v>
      </c>
      <c r="M38" s="59">
        <v>89.93</v>
      </c>
    </row>
    <row r="39" spans="1:13" ht="13.5">
      <c r="A39" s="54" t="s">
        <v>114</v>
      </c>
      <c r="B39" s="88">
        <v>170</v>
      </c>
      <c r="C39" s="46" t="s">
        <v>86</v>
      </c>
      <c r="D39" s="62">
        <v>1439</v>
      </c>
      <c r="E39" s="63">
        <v>2419</v>
      </c>
      <c r="F39" s="63">
        <v>15354204</v>
      </c>
      <c r="G39" s="64">
        <v>57.02</v>
      </c>
      <c r="H39" s="65">
        <f t="shared" si="3"/>
        <v>846.4705882352941</v>
      </c>
      <c r="I39" s="66">
        <f t="shared" si="4"/>
        <v>1.6810284920083391</v>
      </c>
      <c r="J39" s="63">
        <f t="shared" si="5"/>
        <v>10670.051424600417</v>
      </c>
      <c r="K39" s="63">
        <f t="shared" si="6"/>
        <v>6347.3352625051675</v>
      </c>
      <c r="L39" s="63">
        <f t="shared" si="7"/>
        <v>90318.84705882354</v>
      </c>
      <c r="M39" s="64">
        <v>61.04</v>
      </c>
    </row>
    <row r="40" spans="1:13" ht="13.5">
      <c r="A40" s="47" t="s">
        <v>49</v>
      </c>
      <c r="B40" s="89">
        <f>B38+B39</f>
        <v>340</v>
      </c>
      <c r="C40" s="48" t="s">
        <v>90</v>
      </c>
      <c r="D40" s="82">
        <v>2980</v>
      </c>
      <c r="E40" s="83">
        <v>5104</v>
      </c>
      <c r="F40" s="83">
        <v>29275484</v>
      </c>
      <c r="G40" s="84">
        <v>65.78</v>
      </c>
      <c r="H40" s="85">
        <f t="shared" si="3"/>
        <v>876.4705882352941</v>
      </c>
      <c r="I40" s="86">
        <f t="shared" si="4"/>
        <v>1.712751677852349</v>
      </c>
      <c r="J40" s="83">
        <f t="shared" si="5"/>
        <v>9823.987919463087</v>
      </c>
      <c r="K40" s="83">
        <f t="shared" si="6"/>
        <v>5735.792319749216</v>
      </c>
      <c r="L40" s="83">
        <f t="shared" si="7"/>
        <v>86104.36470588236</v>
      </c>
      <c r="M40" s="84">
        <v>72.36</v>
      </c>
    </row>
    <row r="41" spans="1:13" ht="13.5">
      <c r="A41" s="55"/>
      <c r="B41" s="90">
        <v>284</v>
      </c>
      <c r="C41" s="49" t="s">
        <v>84</v>
      </c>
      <c r="D41" s="67">
        <v>1343</v>
      </c>
      <c r="E41" s="68">
        <v>2565</v>
      </c>
      <c r="F41" s="68">
        <v>21125218</v>
      </c>
      <c r="G41" s="69">
        <v>113.43</v>
      </c>
      <c r="H41" s="70">
        <f t="shared" si="3"/>
        <v>472.887323943662</v>
      </c>
      <c r="I41" s="71">
        <f t="shared" si="4"/>
        <v>1.9099032017870439</v>
      </c>
      <c r="J41" s="68">
        <f t="shared" si="5"/>
        <v>15729.871928518243</v>
      </c>
      <c r="K41" s="68">
        <f t="shared" si="6"/>
        <v>8235.952436647174</v>
      </c>
      <c r="L41" s="68">
        <f t="shared" si="7"/>
        <v>74384.57042253521</v>
      </c>
      <c r="M41" s="69">
        <v>120.62</v>
      </c>
    </row>
    <row r="42" spans="1:13" ht="13.5">
      <c r="A42" s="56" t="s">
        <v>115</v>
      </c>
      <c r="B42" s="91">
        <v>219</v>
      </c>
      <c r="C42" s="50" t="s">
        <v>86</v>
      </c>
      <c r="D42" s="72">
        <v>1874</v>
      </c>
      <c r="E42" s="73">
        <v>4270</v>
      </c>
      <c r="F42" s="73">
        <v>43125260</v>
      </c>
      <c r="G42" s="74">
        <v>81.94</v>
      </c>
      <c r="H42" s="75">
        <f t="shared" si="3"/>
        <v>855.7077625570777</v>
      </c>
      <c r="I42" s="76">
        <f t="shared" si="4"/>
        <v>2.27854855923159</v>
      </c>
      <c r="J42" s="73">
        <f t="shared" si="5"/>
        <v>23012.41195304162</v>
      </c>
      <c r="K42" s="73">
        <f t="shared" si="6"/>
        <v>10099.5925058548</v>
      </c>
      <c r="L42" s="73">
        <f t="shared" si="7"/>
        <v>196918.99543378994</v>
      </c>
      <c r="M42" s="74">
        <v>89.05</v>
      </c>
    </row>
    <row r="43" spans="1:13" ht="13.5">
      <c r="A43" s="51" t="s">
        <v>49</v>
      </c>
      <c r="B43" s="92">
        <f>B41+B42</f>
        <v>503</v>
      </c>
      <c r="C43" s="52" t="s">
        <v>90</v>
      </c>
      <c r="D43" s="77">
        <v>3217</v>
      </c>
      <c r="E43" s="78">
        <v>6835</v>
      </c>
      <c r="F43" s="78">
        <v>64250478</v>
      </c>
      <c r="G43" s="79">
        <v>90.17</v>
      </c>
      <c r="H43" s="80">
        <f t="shared" si="3"/>
        <v>639.5626242544732</v>
      </c>
      <c r="I43" s="81">
        <f t="shared" si="4"/>
        <v>2.124650295306186</v>
      </c>
      <c r="J43" s="78">
        <f t="shared" si="5"/>
        <v>19972.172210133664</v>
      </c>
      <c r="K43" s="78">
        <f t="shared" si="6"/>
        <v>9400.216239941477</v>
      </c>
      <c r="L43" s="78">
        <f t="shared" si="7"/>
        <v>127734.54870775348</v>
      </c>
      <c r="M43" s="79">
        <v>96.8</v>
      </c>
    </row>
    <row r="44" spans="1:13" ht="13.5">
      <c r="A44" s="53"/>
      <c r="B44" s="87">
        <v>480</v>
      </c>
      <c r="C44" s="45" t="s">
        <v>84</v>
      </c>
      <c r="D44" s="57">
        <v>4056</v>
      </c>
      <c r="E44" s="58">
        <v>12859</v>
      </c>
      <c r="F44" s="58">
        <v>189199016</v>
      </c>
      <c r="G44" s="59">
        <v>114.82</v>
      </c>
      <c r="H44" s="60">
        <f t="shared" si="3"/>
        <v>844.9999999999999</v>
      </c>
      <c r="I44" s="61">
        <f t="shared" si="4"/>
        <v>3.1703648915187377</v>
      </c>
      <c r="J44" s="58">
        <f t="shared" si="5"/>
        <v>46646.70019723866</v>
      </c>
      <c r="K44" s="58">
        <f t="shared" si="6"/>
        <v>14713.353760012442</v>
      </c>
      <c r="L44" s="58">
        <f t="shared" si="7"/>
        <v>394164.61666666664</v>
      </c>
      <c r="M44" s="59">
        <v>117.45</v>
      </c>
    </row>
    <row r="45" spans="1:13" ht="13.5">
      <c r="A45" s="54" t="s">
        <v>116</v>
      </c>
      <c r="B45" s="88">
        <v>461</v>
      </c>
      <c r="C45" s="46" t="s">
        <v>86</v>
      </c>
      <c r="D45" s="62">
        <v>4510</v>
      </c>
      <c r="E45" s="63">
        <v>9571</v>
      </c>
      <c r="F45" s="63">
        <v>111372104</v>
      </c>
      <c r="G45" s="64">
        <v>97.55</v>
      </c>
      <c r="H45" s="65">
        <f t="shared" si="3"/>
        <v>978.3080260303688</v>
      </c>
      <c r="I45" s="66">
        <f t="shared" si="4"/>
        <v>2.122172949002217</v>
      </c>
      <c r="J45" s="63">
        <f t="shared" si="5"/>
        <v>24694.47982261641</v>
      </c>
      <c r="K45" s="63">
        <f t="shared" si="6"/>
        <v>11636.412496081914</v>
      </c>
      <c r="L45" s="63">
        <f t="shared" si="7"/>
        <v>241588.0780911063</v>
      </c>
      <c r="M45" s="64">
        <v>97.13</v>
      </c>
    </row>
    <row r="46" spans="1:13" ht="13.5">
      <c r="A46" s="47" t="s">
        <v>49</v>
      </c>
      <c r="B46" s="89">
        <f>B44+B45</f>
        <v>941</v>
      </c>
      <c r="C46" s="48" t="s">
        <v>90</v>
      </c>
      <c r="D46" s="82">
        <v>8566</v>
      </c>
      <c r="E46" s="83">
        <v>22430</v>
      </c>
      <c r="F46" s="83">
        <v>300571120</v>
      </c>
      <c r="G46" s="84">
        <v>107.75</v>
      </c>
      <c r="H46" s="85">
        <f t="shared" si="3"/>
        <v>910.308182784272</v>
      </c>
      <c r="I46" s="86">
        <f t="shared" si="4"/>
        <v>2.618491711417231</v>
      </c>
      <c r="J46" s="83">
        <f t="shared" si="5"/>
        <v>35088.85360728461</v>
      </c>
      <c r="K46" s="83">
        <f t="shared" si="6"/>
        <v>13400.40659830584</v>
      </c>
      <c r="L46" s="83">
        <f t="shared" si="7"/>
        <v>319416.70563230605</v>
      </c>
      <c r="M46" s="84">
        <v>108.78</v>
      </c>
    </row>
    <row r="47" spans="1:13" ht="13.5">
      <c r="A47" s="55"/>
      <c r="B47" s="90">
        <v>1459</v>
      </c>
      <c r="C47" s="49" t="s">
        <v>84</v>
      </c>
      <c r="D47" s="67">
        <v>25658</v>
      </c>
      <c r="E47" s="68">
        <v>57019</v>
      </c>
      <c r="F47" s="68">
        <v>810588172</v>
      </c>
      <c r="G47" s="69">
        <v>93.43</v>
      </c>
      <c r="H47" s="70">
        <f t="shared" si="3"/>
        <v>1758.601782042495</v>
      </c>
      <c r="I47" s="71">
        <f t="shared" si="4"/>
        <v>2.2222698573544313</v>
      </c>
      <c r="J47" s="68">
        <f t="shared" si="5"/>
        <v>31592.024787590613</v>
      </c>
      <c r="K47" s="68">
        <f t="shared" si="6"/>
        <v>14216.106420666796</v>
      </c>
      <c r="L47" s="68">
        <f t="shared" si="7"/>
        <v>555577.9108978752</v>
      </c>
      <c r="M47" s="69">
        <v>92.66</v>
      </c>
    </row>
    <row r="48" spans="1:13" ht="13.5">
      <c r="A48" s="56" t="s">
        <v>117</v>
      </c>
      <c r="B48" s="91">
        <v>2021</v>
      </c>
      <c r="C48" s="50" t="s">
        <v>86</v>
      </c>
      <c r="D48" s="72">
        <v>35376</v>
      </c>
      <c r="E48" s="73">
        <v>82885</v>
      </c>
      <c r="F48" s="73">
        <v>1029459662</v>
      </c>
      <c r="G48" s="74">
        <v>105.52</v>
      </c>
      <c r="H48" s="75">
        <f t="shared" si="3"/>
        <v>1750.4205838693715</v>
      </c>
      <c r="I48" s="76">
        <f t="shared" si="4"/>
        <v>2.3429726368159205</v>
      </c>
      <c r="J48" s="73">
        <f t="shared" si="5"/>
        <v>29100.510572139305</v>
      </c>
      <c r="K48" s="73">
        <f t="shared" si="6"/>
        <v>12420.337358991374</v>
      </c>
      <c r="L48" s="73">
        <f t="shared" si="7"/>
        <v>509381.327065809</v>
      </c>
      <c r="M48" s="74">
        <v>103.43</v>
      </c>
    </row>
    <row r="49" spans="1:13" ht="13.5">
      <c r="A49" s="51" t="s">
        <v>50</v>
      </c>
      <c r="B49" s="92">
        <f>B47+B48</f>
        <v>3480</v>
      </c>
      <c r="C49" s="52" t="s">
        <v>90</v>
      </c>
      <c r="D49" s="77">
        <v>61034</v>
      </c>
      <c r="E49" s="78">
        <v>139904</v>
      </c>
      <c r="F49" s="78">
        <v>1840047834</v>
      </c>
      <c r="G49" s="79">
        <v>99.83</v>
      </c>
      <c r="H49" s="80">
        <f t="shared" si="3"/>
        <v>1753.8505747126437</v>
      </c>
      <c r="I49" s="81">
        <f t="shared" si="4"/>
        <v>2.292230560015729</v>
      </c>
      <c r="J49" s="78">
        <f t="shared" si="5"/>
        <v>30147.914834354622</v>
      </c>
      <c r="K49" s="78">
        <f t="shared" si="6"/>
        <v>13152.217477698994</v>
      </c>
      <c r="L49" s="78">
        <f t="shared" si="7"/>
        <v>528749.3775862069</v>
      </c>
      <c r="M49" s="79">
        <v>98.36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9" sqref="N19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310581</v>
      </c>
      <c r="D3" s="96"/>
      <c r="E3" s="97" t="s">
        <v>78</v>
      </c>
      <c r="F3" s="116" t="s">
        <v>128</v>
      </c>
      <c r="G3" s="117"/>
      <c r="H3" s="97" t="s">
        <v>79</v>
      </c>
      <c r="I3" s="116" t="s">
        <v>74</v>
      </c>
      <c r="J3" s="117"/>
      <c r="K3" s="2"/>
      <c r="L3" s="2" t="s">
        <v>129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891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1052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1943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587</v>
      </c>
      <c r="E8" s="58">
        <v>11085</v>
      </c>
      <c r="F8" s="58">
        <v>288553916</v>
      </c>
      <c r="G8" s="59">
        <v>95.82</v>
      </c>
      <c r="H8" s="60">
        <f>IF(ISERROR((D8/B5)*100),0,(D8/B5)*100)</f>
        <v>65.88103254769922</v>
      </c>
      <c r="I8" s="61">
        <f aca="true" t="shared" si="0" ref="I8:I34">IF(ISERROR(E8/D8),0,E8/D8)</f>
        <v>18.884156729131174</v>
      </c>
      <c r="J8" s="58">
        <f aca="true" t="shared" si="1" ref="J8:J33">IF(ISERROR(F8/D8),0,F8/D8)</f>
        <v>491573.9625212947</v>
      </c>
      <c r="K8" s="58">
        <f aca="true" t="shared" si="2" ref="K8:K33">IF(ISERROR(F8/E8),0,F8/E8)</f>
        <v>26031.025349571493</v>
      </c>
      <c r="L8" s="58">
        <f>IF(ISERROR(F8/B5),0,F8/B5)</f>
        <v>323854.0022446689</v>
      </c>
      <c r="M8" s="59">
        <v>100.12</v>
      </c>
    </row>
    <row r="9" spans="1:13" ht="13.5">
      <c r="A9" s="15" t="s">
        <v>92</v>
      </c>
      <c r="B9" s="16"/>
      <c r="C9" s="17" t="s">
        <v>86</v>
      </c>
      <c r="D9" s="62">
        <v>435</v>
      </c>
      <c r="E9" s="63">
        <v>7271</v>
      </c>
      <c r="F9" s="63">
        <v>188248232</v>
      </c>
      <c r="G9" s="64">
        <v>74.62</v>
      </c>
      <c r="H9" s="65">
        <f>IF(ISERROR((D9/B6)*100),0,(D9/B6)*100)</f>
        <v>41.34980988593156</v>
      </c>
      <c r="I9" s="66">
        <f t="shared" si="0"/>
        <v>16.714942528735634</v>
      </c>
      <c r="J9" s="63">
        <f t="shared" si="1"/>
        <v>432754.5563218391</v>
      </c>
      <c r="K9" s="63">
        <f t="shared" si="2"/>
        <v>25890.280841699903</v>
      </c>
      <c r="L9" s="63">
        <f>IF(ISERROR(F9/B6),0,F9/B6)</f>
        <v>178943.18631178708</v>
      </c>
      <c r="M9" s="64">
        <v>76.61</v>
      </c>
    </row>
    <row r="10" spans="1:13" ht="13.5">
      <c r="A10" s="15"/>
      <c r="B10" s="18" t="s">
        <v>93</v>
      </c>
      <c r="C10" s="19" t="s">
        <v>90</v>
      </c>
      <c r="D10" s="62">
        <v>1022</v>
      </c>
      <c r="E10" s="63">
        <v>18356</v>
      </c>
      <c r="F10" s="63">
        <v>476802148</v>
      </c>
      <c r="G10" s="64">
        <v>86.16</v>
      </c>
      <c r="H10" s="65">
        <f>IF(ISERROR((D10/B7)*100),0,(D10/B7)*100)</f>
        <v>52.59907359752959</v>
      </c>
      <c r="I10" s="66">
        <f t="shared" si="0"/>
        <v>17.96086105675147</v>
      </c>
      <c r="J10" s="63">
        <f t="shared" si="1"/>
        <v>466538.30528375733</v>
      </c>
      <c r="K10" s="63">
        <f t="shared" si="2"/>
        <v>25975.27500544781</v>
      </c>
      <c r="L10" s="63">
        <f>IF(ISERROR(F10/B7),0,F10/B7)</f>
        <v>245394.82655687083</v>
      </c>
      <c r="M10" s="64">
        <v>89.13</v>
      </c>
    </row>
    <row r="11" spans="1:13" ht="13.5">
      <c r="A11" s="15"/>
      <c r="B11" s="16" t="s">
        <v>91</v>
      </c>
      <c r="C11" s="20" t="s">
        <v>84</v>
      </c>
      <c r="D11" s="57">
        <v>8098</v>
      </c>
      <c r="E11" s="58">
        <v>13428</v>
      </c>
      <c r="F11" s="58">
        <v>104931710</v>
      </c>
      <c r="G11" s="59">
        <v>94.23</v>
      </c>
      <c r="H11" s="60">
        <f>IF(ISERROR((D11/B5)*100),0,(D11/B5)*100)</f>
        <v>908.8664421997755</v>
      </c>
      <c r="I11" s="61">
        <f t="shared" si="0"/>
        <v>1.6581872067177081</v>
      </c>
      <c r="J11" s="58">
        <f t="shared" si="1"/>
        <v>12957.731538651518</v>
      </c>
      <c r="K11" s="58">
        <f t="shared" si="2"/>
        <v>7814.396038129282</v>
      </c>
      <c r="L11" s="58">
        <f>IF(ISERROR(F11/B5),0,F11/B5)</f>
        <v>117768.4736251403</v>
      </c>
      <c r="M11" s="59">
        <v>98.46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11077</v>
      </c>
      <c r="E12" s="63">
        <v>18904</v>
      </c>
      <c r="F12" s="63">
        <v>136548960</v>
      </c>
      <c r="G12" s="64">
        <v>95.47</v>
      </c>
      <c r="H12" s="65">
        <f>IF(ISERROR((D12/B6)*100),0,(D12/B6)*100)</f>
        <v>1052.9467680608366</v>
      </c>
      <c r="I12" s="66">
        <f t="shared" si="0"/>
        <v>1.706599259727363</v>
      </c>
      <c r="J12" s="63">
        <f t="shared" si="1"/>
        <v>12327.251060756522</v>
      </c>
      <c r="K12" s="63">
        <f t="shared" si="2"/>
        <v>7223.283961066441</v>
      </c>
      <c r="L12" s="63">
        <f>IF(ISERROR(F12/B6),0,F12/B6)</f>
        <v>129799.39163498099</v>
      </c>
      <c r="M12" s="64">
        <v>98.02</v>
      </c>
    </row>
    <row r="13" spans="1:13" ht="13.5">
      <c r="A13" s="15"/>
      <c r="B13" s="18" t="s">
        <v>94</v>
      </c>
      <c r="C13" s="19" t="s">
        <v>90</v>
      </c>
      <c r="D13" s="62">
        <v>19175</v>
      </c>
      <c r="E13" s="63">
        <v>32332</v>
      </c>
      <c r="F13" s="63">
        <v>241480670</v>
      </c>
      <c r="G13" s="64">
        <v>94.93</v>
      </c>
      <c r="H13" s="65">
        <f>IF(ISERROR((D13/B7)*100),0,(D13/B7)*100)</f>
        <v>986.8759650025734</v>
      </c>
      <c r="I13" s="66">
        <f t="shared" si="0"/>
        <v>1.6861538461538461</v>
      </c>
      <c r="J13" s="63">
        <f t="shared" si="1"/>
        <v>12593.516036505867</v>
      </c>
      <c r="K13" s="63">
        <f t="shared" si="2"/>
        <v>7468.782320920451</v>
      </c>
      <c r="L13" s="63">
        <f>IF(ISERROR(F13/B7),0,F13/B7)</f>
        <v>124282.3829130211</v>
      </c>
      <c r="M13" s="64">
        <v>98.2</v>
      </c>
    </row>
    <row r="14" spans="1:13" ht="13.5">
      <c r="A14" s="21"/>
      <c r="B14" s="22" t="s">
        <v>91</v>
      </c>
      <c r="C14" s="23" t="s">
        <v>84</v>
      </c>
      <c r="D14" s="67">
        <v>5</v>
      </c>
      <c r="E14" s="68">
        <v>35</v>
      </c>
      <c r="F14" s="68">
        <v>1161570</v>
      </c>
      <c r="G14" s="69">
        <v>0</v>
      </c>
      <c r="H14" s="70">
        <f>IF(ISERROR((D14/B5)*100),0,(D14/B5)*100)</f>
        <v>0.5611672278338945</v>
      </c>
      <c r="I14" s="71">
        <f t="shared" si="0"/>
        <v>7</v>
      </c>
      <c r="J14" s="68">
        <f t="shared" si="1"/>
        <v>232314</v>
      </c>
      <c r="K14" s="68">
        <f t="shared" si="2"/>
        <v>33187.71428571428</v>
      </c>
      <c r="L14" s="68">
        <f>IF(ISERROR(F14/B5),0,F14/B5)</f>
        <v>1303.6700336700337</v>
      </c>
      <c r="M14" s="69">
        <v>0</v>
      </c>
    </row>
    <row r="15" spans="1:13" ht="13.5">
      <c r="A15" s="22" t="s">
        <v>95</v>
      </c>
      <c r="B15" s="22"/>
      <c r="C15" s="24" t="s">
        <v>86</v>
      </c>
      <c r="D15" s="72">
        <v>1</v>
      </c>
      <c r="E15" s="73">
        <v>11</v>
      </c>
      <c r="F15" s="73">
        <v>1081780</v>
      </c>
      <c r="G15" s="74">
        <v>0</v>
      </c>
      <c r="H15" s="75">
        <f>IF(ISERROR((D15/B6)*100),0,(D15/B6)*100)</f>
        <v>0.09505703422053231</v>
      </c>
      <c r="I15" s="76">
        <f t="shared" si="0"/>
        <v>11</v>
      </c>
      <c r="J15" s="73">
        <f t="shared" si="1"/>
        <v>1081780</v>
      </c>
      <c r="K15" s="73">
        <f t="shared" si="2"/>
        <v>98343.63636363637</v>
      </c>
      <c r="L15" s="73">
        <f>IF(ISERROR(F15/B6),0,F15/B6)</f>
        <v>1028.3079847908746</v>
      </c>
      <c r="M15" s="74">
        <v>0</v>
      </c>
    </row>
    <row r="16" spans="1:13" ht="13.5">
      <c r="A16" s="22"/>
      <c r="B16" s="25" t="s">
        <v>93</v>
      </c>
      <c r="C16" s="26" t="s">
        <v>90</v>
      </c>
      <c r="D16" s="72">
        <v>6</v>
      </c>
      <c r="E16" s="73">
        <v>46</v>
      </c>
      <c r="F16" s="73">
        <v>2243350</v>
      </c>
      <c r="G16" s="74">
        <v>0</v>
      </c>
      <c r="H16" s="75">
        <f>IF(ISERROR((D16/B7)*100),0,(D16/B7)*100)</f>
        <v>0.3088008234688626</v>
      </c>
      <c r="I16" s="76">
        <f t="shared" si="0"/>
        <v>7.666666666666667</v>
      </c>
      <c r="J16" s="73">
        <f t="shared" si="1"/>
        <v>373891.6666666667</v>
      </c>
      <c r="K16" s="73">
        <f t="shared" si="2"/>
        <v>48768.47826086957</v>
      </c>
      <c r="L16" s="73">
        <f>IF(ISERROR(F16/B7),0,F16/B7)</f>
        <v>1154.5805455481216</v>
      </c>
      <c r="M16" s="74">
        <v>0</v>
      </c>
    </row>
    <row r="17" spans="1:13" ht="13.5">
      <c r="A17" s="22"/>
      <c r="B17" s="22" t="s">
        <v>91</v>
      </c>
      <c r="C17" s="23" t="s">
        <v>84</v>
      </c>
      <c r="D17" s="67">
        <v>1144</v>
      </c>
      <c r="E17" s="68">
        <v>2670</v>
      </c>
      <c r="F17" s="68">
        <v>17423020</v>
      </c>
      <c r="G17" s="69">
        <v>87.7</v>
      </c>
      <c r="H17" s="70">
        <f>IF(ISERROR((D17/B5)*100),0,(D17/B5)*100)</f>
        <v>128.39506172839506</v>
      </c>
      <c r="I17" s="71">
        <f t="shared" si="0"/>
        <v>2.3339160839160837</v>
      </c>
      <c r="J17" s="68">
        <f t="shared" si="1"/>
        <v>15229.912587412588</v>
      </c>
      <c r="K17" s="68">
        <f t="shared" si="2"/>
        <v>6525.475655430711</v>
      </c>
      <c r="L17" s="68">
        <f>IF(ISERROR(F17/B5),0,F17/B5)</f>
        <v>19554.455667789</v>
      </c>
      <c r="M17" s="69">
        <v>91.63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1409</v>
      </c>
      <c r="E18" s="73">
        <v>3219</v>
      </c>
      <c r="F18" s="73">
        <v>20678450</v>
      </c>
      <c r="G18" s="74">
        <v>95.64</v>
      </c>
      <c r="H18" s="75">
        <f>IF(ISERROR((D18/B6)*100),0,(D18/B6)*100)</f>
        <v>133.93536121673003</v>
      </c>
      <c r="I18" s="76">
        <f t="shared" si="0"/>
        <v>2.284599006387509</v>
      </c>
      <c r="J18" s="73">
        <f t="shared" si="1"/>
        <v>14675.97586941093</v>
      </c>
      <c r="K18" s="73">
        <f t="shared" si="2"/>
        <v>6423.873873873874</v>
      </c>
      <c r="L18" s="73">
        <f>IF(ISERROR(F18/B6),0,F18/B6)</f>
        <v>19656.321292775665</v>
      </c>
      <c r="M18" s="74">
        <v>98.19</v>
      </c>
    </row>
    <row r="19" spans="1:13" ht="13.5">
      <c r="A19" s="22"/>
      <c r="B19" s="22" t="s">
        <v>94</v>
      </c>
      <c r="C19" s="26" t="s">
        <v>90</v>
      </c>
      <c r="D19" s="72">
        <v>2553</v>
      </c>
      <c r="E19" s="73">
        <v>5889</v>
      </c>
      <c r="F19" s="73">
        <v>38101470</v>
      </c>
      <c r="G19" s="74">
        <v>91.84</v>
      </c>
      <c r="H19" s="75">
        <f>IF(ISERROR((D19/B7)*100),0,(D19/B7)*100)</f>
        <v>131.39475038600102</v>
      </c>
      <c r="I19" s="76">
        <f t="shared" si="0"/>
        <v>2.3066980023501764</v>
      </c>
      <c r="J19" s="73">
        <f t="shared" si="1"/>
        <v>14924.195064629846</v>
      </c>
      <c r="K19" s="73">
        <f t="shared" si="2"/>
        <v>6469.9388690779415</v>
      </c>
      <c r="L19" s="73">
        <f>IF(ISERROR(F19/B7),0,F19/B7)</f>
        <v>19609.608852290272</v>
      </c>
      <c r="M19" s="74">
        <v>95.01</v>
      </c>
    </row>
    <row r="20" spans="1:13" ht="13.5">
      <c r="A20" s="12"/>
      <c r="B20" s="27"/>
      <c r="C20" s="20" t="s">
        <v>84</v>
      </c>
      <c r="D20" s="57">
        <v>4290</v>
      </c>
      <c r="E20" s="58">
        <v>5916</v>
      </c>
      <c r="F20" s="58">
        <v>59814350</v>
      </c>
      <c r="G20" s="59">
        <v>100.14</v>
      </c>
      <c r="H20" s="60">
        <f>IF(ISERROR((D20/B5)*100),0,(D20/B5)*100)</f>
        <v>481.48148148148147</v>
      </c>
      <c r="I20" s="61">
        <f t="shared" si="0"/>
        <v>1.379020979020979</v>
      </c>
      <c r="J20" s="58">
        <f t="shared" si="1"/>
        <v>13942.738927738928</v>
      </c>
      <c r="K20" s="58">
        <f t="shared" si="2"/>
        <v>10110.606828938471</v>
      </c>
      <c r="L20" s="58">
        <f>IF(ISERROR(F20/B5),0,F20/B5)</f>
        <v>67131.70594837262</v>
      </c>
      <c r="M20" s="59">
        <v>104.63</v>
      </c>
    </row>
    <row r="21" spans="1:13" ht="13.5">
      <c r="A21" s="28" t="s">
        <v>96</v>
      </c>
      <c r="B21" s="29"/>
      <c r="C21" s="17" t="s">
        <v>86</v>
      </c>
      <c r="D21" s="62">
        <v>6096</v>
      </c>
      <c r="E21" s="63">
        <v>8812</v>
      </c>
      <c r="F21" s="63">
        <v>77811390</v>
      </c>
      <c r="G21" s="64">
        <v>108.73</v>
      </c>
      <c r="H21" s="65">
        <f>IF(ISERROR((D21/B6)*100),0,(D21/B6)*100)</f>
        <v>579.4676806083651</v>
      </c>
      <c r="I21" s="66">
        <f t="shared" si="0"/>
        <v>1.445538057742782</v>
      </c>
      <c r="J21" s="63">
        <f t="shared" si="1"/>
        <v>12764.33562992126</v>
      </c>
      <c r="K21" s="63">
        <f t="shared" si="2"/>
        <v>8830.162278710848</v>
      </c>
      <c r="L21" s="63">
        <f>IF(ISERROR(F21/B6),0,F21/B6)</f>
        <v>73965.19961977187</v>
      </c>
      <c r="M21" s="64">
        <v>111.62</v>
      </c>
    </row>
    <row r="22" spans="1:13" ht="13.5">
      <c r="A22" s="30"/>
      <c r="B22" s="31"/>
      <c r="C22" s="19" t="s">
        <v>90</v>
      </c>
      <c r="D22" s="62">
        <v>10386</v>
      </c>
      <c r="E22" s="63">
        <v>14728</v>
      </c>
      <c r="F22" s="63">
        <v>137625740</v>
      </c>
      <c r="G22" s="64">
        <v>104.82</v>
      </c>
      <c r="H22" s="65">
        <f>IF(ISERROR((D22/B7)*100),0,(D22/B7)*100)</f>
        <v>534.5342254246011</v>
      </c>
      <c r="I22" s="66">
        <f t="shared" si="0"/>
        <v>1.4180627768149432</v>
      </c>
      <c r="J22" s="63">
        <f t="shared" si="1"/>
        <v>13251.08222607356</v>
      </c>
      <c r="K22" s="63">
        <f t="shared" si="2"/>
        <v>9344.49619771863</v>
      </c>
      <c r="L22" s="63">
        <f>IF(ISERROR(F22/B7),0,F22/B7)</f>
        <v>70831.5697375193</v>
      </c>
      <c r="M22" s="64">
        <v>108.44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0</v>
      </c>
      <c r="E29" s="58">
        <v>0</v>
      </c>
      <c r="F29" s="58">
        <v>0</v>
      </c>
      <c r="G29" s="59">
        <v>0</v>
      </c>
      <c r="H29" s="60">
        <f>IF(ISERROR((D29/B5)*100),0,(D29/B5)*100)</f>
        <v>0</v>
      </c>
      <c r="I29" s="61">
        <f t="shared" si="0"/>
        <v>0</v>
      </c>
      <c r="J29" s="58">
        <f t="shared" si="1"/>
        <v>0</v>
      </c>
      <c r="K29" s="58">
        <f t="shared" si="2"/>
        <v>0</v>
      </c>
      <c r="L29" s="58">
        <f>IF(ISERROR(F29/B5),0,F29/B5)</f>
        <v>0</v>
      </c>
      <c r="M29" s="59">
        <v>0</v>
      </c>
    </row>
    <row r="30" spans="1:13" ht="13.5">
      <c r="A30" s="28" t="s">
        <v>103</v>
      </c>
      <c r="B30" s="29"/>
      <c r="C30" s="17" t="s">
        <v>86</v>
      </c>
      <c r="D30" s="62">
        <v>0</v>
      </c>
      <c r="E30" s="63">
        <v>0</v>
      </c>
      <c r="F30" s="63">
        <v>0</v>
      </c>
      <c r="G30" s="64">
        <v>0</v>
      </c>
      <c r="H30" s="65">
        <f>IF(ISERROR((D30/B6)*100),0,(D30/B6)*100)</f>
        <v>0</v>
      </c>
      <c r="I30" s="66">
        <f t="shared" si="0"/>
        <v>0</v>
      </c>
      <c r="J30" s="63">
        <f t="shared" si="1"/>
        <v>0</v>
      </c>
      <c r="K30" s="63">
        <f t="shared" si="2"/>
        <v>0</v>
      </c>
      <c r="L30" s="63">
        <f>IF(ISERROR(F30/B6),0,F30/B6)</f>
        <v>0</v>
      </c>
      <c r="M30" s="64">
        <v>0</v>
      </c>
    </row>
    <row r="31" spans="1:13" ht="13.5">
      <c r="A31" s="15"/>
      <c r="B31" s="34"/>
      <c r="C31" s="19" t="s">
        <v>90</v>
      </c>
      <c r="D31" s="62">
        <v>0</v>
      </c>
      <c r="E31" s="63">
        <v>0</v>
      </c>
      <c r="F31" s="63">
        <v>0</v>
      </c>
      <c r="G31" s="64">
        <v>0</v>
      </c>
      <c r="H31" s="65">
        <f>IF(ISERROR((D31/B7)*100),0,(D31/B7)*100)</f>
        <v>0</v>
      </c>
      <c r="I31" s="66">
        <f t="shared" si="0"/>
        <v>0</v>
      </c>
      <c r="J31" s="63">
        <f t="shared" si="1"/>
        <v>0</v>
      </c>
      <c r="K31" s="63">
        <f t="shared" si="2"/>
        <v>0</v>
      </c>
      <c r="L31" s="63">
        <f>IF(ISERROR(F31/B7),0,F31/B7)</f>
        <v>0</v>
      </c>
      <c r="M31" s="64">
        <v>0</v>
      </c>
    </row>
    <row r="32" spans="1:13" ht="13.5">
      <c r="A32" s="35"/>
      <c r="B32" s="36"/>
      <c r="C32" s="37" t="s">
        <v>84</v>
      </c>
      <c r="D32" s="67">
        <v>14124</v>
      </c>
      <c r="E32" s="68">
        <v>33134</v>
      </c>
      <c r="F32" s="68">
        <v>471884566</v>
      </c>
      <c r="G32" s="69">
        <v>95.89</v>
      </c>
      <c r="H32" s="70">
        <f>IF(ISERROR((D32/B5)*100),0,(D32/B5)*100)</f>
        <v>1585.1851851851852</v>
      </c>
      <c r="I32" s="71">
        <f t="shared" si="0"/>
        <v>2.3459359954687056</v>
      </c>
      <c r="J32" s="68">
        <f t="shared" si="1"/>
        <v>33410.12220334183</v>
      </c>
      <c r="K32" s="68">
        <f t="shared" si="2"/>
        <v>14241.702360113479</v>
      </c>
      <c r="L32" s="68">
        <f>IF(ISERROR(F32/B5),0,F32/B5)</f>
        <v>529612.3075196409</v>
      </c>
      <c r="M32" s="69">
        <v>100.2</v>
      </c>
    </row>
    <row r="33" spans="1:13" ht="13.5">
      <c r="A33" s="38" t="s">
        <v>90</v>
      </c>
      <c r="B33" s="39"/>
      <c r="C33" s="24" t="s">
        <v>86</v>
      </c>
      <c r="D33" s="72">
        <v>19018</v>
      </c>
      <c r="E33" s="73">
        <v>38217</v>
      </c>
      <c r="F33" s="73">
        <v>424368812</v>
      </c>
      <c r="G33" s="74">
        <v>86.88</v>
      </c>
      <c r="H33" s="75">
        <f>IF(ISERROR((D33/B6)*100),0,(D33/B6)*100)</f>
        <v>1807.7946768060838</v>
      </c>
      <c r="I33" s="76">
        <f t="shared" si="0"/>
        <v>2.0095172994005677</v>
      </c>
      <c r="J33" s="73">
        <f t="shared" si="1"/>
        <v>22314.060994846986</v>
      </c>
      <c r="K33" s="73">
        <f t="shared" si="2"/>
        <v>11104.189549153518</v>
      </c>
      <c r="L33" s="73">
        <f>IF(ISERROR(F33/B6),0,F33/B6)</f>
        <v>403392.40684410644</v>
      </c>
      <c r="M33" s="74">
        <v>89.19</v>
      </c>
    </row>
    <row r="34" spans="1:13" ht="13.5">
      <c r="A34" s="40"/>
      <c r="B34" s="41"/>
      <c r="C34" s="26" t="s">
        <v>90</v>
      </c>
      <c r="D34" s="77">
        <v>33142</v>
      </c>
      <c r="E34" s="78">
        <v>71351</v>
      </c>
      <c r="F34" s="78">
        <v>896253378</v>
      </c>
      <c r="G34" s="79">
        <v>91.4</v>
      </c>
      <c r="H34" s="80">
        <f>IF(ISERROR((D34/B7)*100),0,(D34/B7)*100)</f>
        <v>1705.712815234174</v>
      </c>
      <c r="I34" s="81">
        <f t="shared" si="0"/>
        <v>2.1528875746786555</v>
      </c>
      <c r="J34" s="78">
        <f>IF(ISERROR(F34/D34),0,F34/D34)</f>
        <v>27042.827167943997</v>
      </c>
      <c r="K34" s="78">
        <f>IF(ISERROR(F34/E34),0,F34/E34)</f>
        <v>12561.188742974871</v>
      </c>
      <c r="L34" s="78">
        <f>IF(ISERROR(F34/B7),0,F34/B7)</f>
        <v>461272.9686052496</v>
      </c>
      <c r="M34" s="79">
        <v>94.55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57</v>
      </c>
      <c r="C38" s="45" t="s">
        <v>84</v>
      </c>
      <c r="D38" s="57">
        <v>491</v>
      </c>
      <c r="E38" s="58">
        <v>771</v>
      </c>
      <c r="F38" s="58">
        <v>3136700</v>
      </c>
      <c r="G38" s="59">
        <v>61.58</v>
      </c>
      <c r="H38" s="60">
        <f aca="true" t="shared" si="3" ref="H38:H49">IF(ISERROR((D38/B38)*100),0,(D38/B38)*100)</f>
        <v>861.4035087719298</v>
      </c>
      <c r="I38" s="61">
        <f aca="true" t="shared" si="4" ref="I38:I49">IF(ISERROR(E38/D38),0,E38/D38)</f>
        <v>1.570264765784114</v>
      </c>
      <c r="J38" s="58">
        <f aca="true" t="shared" si="5" ref="J38:J49">IF(ISERROR(F38/D38),0,F38/D38)</f>
        <v>6388.391038696538</v>
      </c>
      <c r="K38" s="58">
        <f aca="true" t="shared" si="6" ref="K38:K49">IF(ISERROR(F38/E38),0,F38/E38)</f>
        <v>4068.352788586252</v>
      </c>
      <c r="L38" s="58">
        <f aca="true" t="shared" si="7" ref="L38:L49">IF(ISERROR(F38/B38),0,F38/B38)</f>
        <v>55029.82456140351</v>
      </c>
      <c r="M38" s="59">
        <v>71.3</v>
      </c>
    </row>
    <row r="39" spans="1:13" ht="13.5">
      <c r="A39" s="54" t="s">
        <v>114</v>
      </c>
      <c r="B39" s="88">
        <v>57</v>
      </c>
      <c r="C39" s="46" t="s">
        <v>86</v>
      </c>
      <c r="D39" s="62">
        <v>523</v>
      </c>
      <c r="E39" s="63">
        <v>922</v>
      </c>
      <c r="F39" s="63">
        <v>5721130</v>
      </c>
      <c r="G39" s="64">
        <v>60.26</v>
      </c>
      <c r="H39" s="65">
        <f t="shared" si="3"/>
        <v>917.5438596491227</v>
      </c>
      <c r="I39" s="66">
        <f t="shared" si="4"/>
        <v>1.7629063097514341</v>
      </c>
      <c r="J39" s="63">
        <f t="shared" si="5"/>
        <v>10939.06309751434</v>
      </c>
      <c r="K39" s="63">
        <f t="shared" si="6"/>
        <v>6205.130151843818</v>
      </c>
      <c r="L39" s="63">
        <f t="shared" si="7"/>
        <v>100370.70175438597</v>
      </c>
      <c r="M39" s="64">
        <v>67.67</v>
      </c>
    </row>
    <row r="40" spans="1:13" ht="13.5">
      <c r="A40" s="47" t="s">
        <v>49</v>
      </c>
      <c r="B40" s="89">
        <f>B38+B39</f>
        <v>114</v>
      </c>
      <c r="C40" s="48" t="s">
        <v>90</v>
      </c>
      <c r="D40" s="82">
        <v>1014</v>
      </c>
      <c r="E40" s="83">
        <v>1693</v>
      </c>
      <c r="F40" s="83">
        <v>8857830</v>
      </c>
      <c r="G40" s="84">
        <v>60.72</v>
      </c>
      <c r="H40" s="85">
        <f t="shared" si="3"/>
        <v>889.4736842105264</v>
      </c>
      <c r="I40" s="86">
        <f t="shared" si="4"/>
        <v>1.6696252465483234</v>
      </c>
      <c r="J40" s="83">
        <f t="shared" si="5"/>
        <v>8735.532544378699</v>
      </c>
      <c r="K40" s="83">
        <f t="shared" si="6"/>
        <v>5232.031896042528</v>
      </c>
      <c r="L40" s="83">
        <f t="shared" si="7"/>
        <v>77700.26315789473</v>
      </c>
      <c r="M40" s="84">
        <v>69.25</v>
      </c>
    </row>
    <row r="41" spans="1:13" ht="13.5">
      <c r="A41" s="55"/>
      <c r="B41" s="90">
        <v>78</v>
      </c>
      <c r="C41" s="49" t="s">
        <v>84</v>
      </c>
      <c r="D41" s="67">
        <v>307</v>
      </c>
      <c r="E41" s="68">
        <v>718</v>
      </c>
      <c r="F41" s="68">
        <v>8144370</v>
      </c>
      <c r="G41" s="69">
        <v>58.11</v>
      </c>
      <c r="H41" s="70">
        <f t="shared" si="3"/>
        <v>393.5897435897436</v>
      </c>
      <c r="I41" s="71">
        <f t="shared" si="4"/>
        <v>2.3387622149837135</v>
      </c>
      <c r="J41" s="68">
        <f t="shared" si="5"/>
        <v>26528.892508143323</v>
      </c>
      <c r="K41" s="68">
        <f t="shared" si="6"/>
        <v>11343.133704735375</v>
      </c>
      <c r="L41" s="68">
        <f t="shared" si="7"/>
        <v>104415</v>
      </c>
      <c r="M41" s="69">
        <v>60.34</v>
      </c>
    </row>
    <row r="42" spans="1:13" ht="13.5">
      <c r="A42" s="56" t="s">
        <v>115</v>
      </c>
      <c r="B42" s="91">
        <v>78</v>
      </c>
      <c r="C42" s="50" t="s">
        <v>86</v>
      </c>
      <c r="D42" s="72">
        <v>567</v>
      </c>
      <c r="E42" s="73">
        <v>1807</v>
      </c>
      <c r="F42" s="73">
        <v>21312970</v>
      </c>
      <c r="G42" s="74">
        <v>109.6</v>
      </c>
      <c r="H42" s="75">
        <f t="shared" si="3"/>
        <v>726.9230769230769</v>
      </c>
      <c r="I42" s="76">
        <f t="shared" si="4"/>
        <v>3.18694885361552</v>
      </c>
      <c r="J42" s="73">
        <f t="shared" si="5"/>
        <v>37589.01234567901</v>
      </c>
      <c r="K42" s="73">
        <f t="shared" si="6"/>
        <v>11794.670724958494</v>
      </c>
      <c r="L42" s="73">
        <f t="shared" si="7"/>
        <v>273243.2051282051</v>
      </c>
      <c r="M42" s="74">
        <v>109.6</v>
      </c>
    </row>
    <row r="43" spans="1:13" ht="13.5">
      <c r="A43" s="51" t="s">
        <v>49</v>
      </c>
      <c r="B43" s="92">
        <f>B41+B42</f>
        <v>156</v>
      </c>
      <c r="C43" s="52" t="s">
        <v>90</v>
      </c>
      <c r="D43" s="77">
        <v>874</v>
      </c>
      <c r="E43" s="78">
        <v>2525</v>
      </c>
      <c r="F43" s="78">
        <v>29457340</v>
      </c>
      <c r="G43" s="79">
        <v>88.03</v>
      </c>
      <c r="H43" s="80">
        <f t="shared" si="3"/>
        <v>560.2564102564102</v>
      </c>
      <c r="I43" s="81">
        <f t="shared" si="4"/>
        <v>2.889016018306636</v>
      </c>
      <c r="J43" s="78">
        <f t="shared" si="5"/>
        <v>33704.05034324943</v>
      </c>
      <c r="K43" s="78">
        <f t="shared" si="6"/>
        <v>11666.273267326733</v>
      </c>
      <c r="L43" s="78">
        <f t="shared" si="7"/>
        <v>188829.10256410256</v>
      </c>
      <c r="M43" s="79">
        <v>90.3</v>
      </c>
    </row>
    <row r="44" spans="1:13" ht="13.5">
      <c r="A44" s="53"/>
      <c r="B44" s="87">
        <v>175</v>
      </c>
      <c r="C44" s="45" t="s">
        <v>84</v>
      </c>
      <c r="D44" s="57">
        <v>1677</v>
      </c>
      <c r="E44" s="58">
        <v>4760</v>
      </c>
      <c r="F44" s="58">
        <v>70929838</v>
      </c>
      <c r="G44" s="59">
        <v>106.88</v>
      </c>
      <c r="H44" s="60">
        <f t="shared" si="3"/>
        <v>958.2857142857143</v>
      </c>
      <c r="I44" s="61">
        <f t="shared" si="4"/>
        <v>2.83840190816935</v>
      </c>
      <c r="J44" s="58">
        <f t="shared" si="5"/>
        <v>42295.669648181276</v>
      </c>
      <c r="K44" s="58">
        <f t="shared" si="6"/>
        <v>14901.226470588235</v>
      </c>
      <c r="L44" s="58">
        <f t="shared" si="7"/>
        <v>405313.36</v>
      </c>
      <c r="M44" s="59">
        <v>112.98</v>
      </c>
    </row>
    <row r="45" spans="1:13" ht="13.5">
      <c r="A45" s="54" t="s">
        <v>116</v>
      </c>
      <c r="B45" s="88">
        <v>127</v>
      </c>
      <c r="C45" s="46" t="s">
        <v>86</v>
      </c>
      <c r="D45" s="62">
        <v>1291</v>
      </c>
      <c r="E45" s="63">
        <v>2874</v>
      </c>
      <c r="F45" s="63">
        <v>36285670</v>
      </c>
      <c r="G45" s="64">
        <v>85.78</v>
      </c>
      <c r="H45" s="65">
        <f t="shared" si="3"/>
        <v>1016.5354330708661</v>
      </c>
      <c r="I45" s="66">
        <f t="shared" si="4"/>
        <v>2.2261812548412085</v>
      </c>
      <c r="J45" s="63">
        <f t="shared" si="5"/>
        <v>28106.638264910922</v>
      </c>
      <c r="K45" s="63">
        <f t="shared" si="6"/>
        <v>12625.494084899095</v>
      </c>
      <c r="L45" s="63">
        <f t="shared" si="7"/>
        <v>285713.937007874</v>
      </c>
      <c r="M45" s="64">
        <v>95.91</v>
      </c>
    </row>
    <row r="46" spans="1:13" ht="13.5">
      <c r="A46" s="47" t="s">
        <v>49</v>
      </c>
      <c r="B46" s="89">
        <f>B44+B45</f>
        <v>302</v>
      </c>
      <c r="C46" s="48" t="s">
        <v>90</v>
      </c>
      <c r="D46" s="82">
        <v>2968</v>
      </c>
      <c r="E46" s="83">
        <v>7634</v>
      </c>
      <c r="F46" s="83">
        <v>107215508</v>
      </c>
      <c r="G46" s="84">
        <v>98.66</v>
      </c>
      <c r="H46" s="85">
        <f t="shared" si="3"/>
        <v>982.7814569536423</v>
      </c>
      <c r="I46" s="86">
        <f t="shared" si="4"/>
        <v>2.5721024258760106</v>
      </c>
      <c r="J46" s="83">
        <f t="shared" si="5"/>
        <v>36123.82345013477</v>
      </c>
      <c r="K46" s="83">
        <f t="shared" si="6"/>
        <v>14044.473146450091</v>
      </c>
      <c r="L46" s="83">
        <f t="shared" si="7"/>
        <v>355018.23841059604</v>
      </c>
      <c r="M46" s="84">
        <v>106.83</v>
      </c>
    </row>
    <row r="47" spans="1:13" ht="13.5">
      <c r="A47" s="55"/>
      <c r="B47" s="90">
        <v>581</v>
      </c>
      <c r="C47" s="49" t="s">
        <v>84</v>
      </c>
      <c r="D47" s="67">
        <v>11648</v>
      </c>
      <c r="E47" s="68">
        <v>26884</v>
      </c>
      <c r="F47" s="68">
        <v>389670958</v>
      </c>
      <c r="G47" s="69">
        <v>95.85</v>
      </c>
      <c r="H47" s="70">
        <f t="shared" si="3"/>
        <v>2004.8192771084339</v>
      </c>
      <c r="I47" s="71">
        <f t="shared" si="4"/>
        <v>2.3080357142857144</v>
      </c>
      <c r="J47" s="68">
        <f t="shared" si="5"/>
        <v>33453.89405906593</v>
      </c>
      <c r="K47" s="68">
        <f t="shared" si="6"/>
        <v>14494.530501413481</v>
      </c>
      <c r="L47" s="68">
        <f t="shared" si="7"/>
        <v>670690.1170395869</v>
      </c>
      <c r="M47" s="69">
        <v>98.82</v>
      </c>
    </row>
    <row r="48" spans="1:13" ht="13.5">
      <c r="A48" s="56" t="s">
        <v>117</v>
      </c>
      <c r="B48" s="91">
        <v>790</v>
      </c>
      <c r="C48" s="50" t="s">
        <v>86</v>
      </c>
      <c r="D48" s="72">
        <v>16632</v>
      </c>
      <c r="E48" s="73">
        <v>32598</v>
      </c>
      <c r="F48" s="73">
        <v>360989532</v>
      </c>
      <c r="G48" s="74">
        <v>86.56</v>
      </c>
      <c r="H48" s="75">
        <f t="shared" si="3"/>
        <v>2105.3164556962024</v>
      </c>
      <c r="I48" s="76">
        <f t="shared" si="4"/>
        <v>1.95995670995671</v>
      </c>
      <c r="J48" s="73">
        <f t="shared" si="5"/>
        <v>21704.517316017314</v>
      </c>
      <c r="K48" s="73">
        <f t="shared" si="6"/>
        <v>11073.977912755383</v>
      </c>
      <c r="L48" s="73">
        <f t="shared" si="7"/>
        <v>456948.7746835443</v>
      </c>
      <c r="M48" s="74">
        <v>87.11</v>
      </c>
    </row>
    <row r="49" spans="1:13" ht="13.5">
      <c r="A49" s="51" t="s">
        <v>50</v>
      </c>
      <c r="B49" s="92">
        <f>B47+B48</f>
        <v>1371</v>
      </c>
      <c r="C49" s="52" t="s">
        <v>90</v>
      </c>
      <c r="D49" s="77">
        <v>28280</v>
      </c>
      <c r="E49" s="78">
        <v>59482</v>
      </c>
      <c r="F49" s="78">
        <v>750660490</v>
      </c>
      <c r="G49" s="79">
        <v>91.15</v>
      </c>
      <c r="H49" s="80">
        <f t="shared" si="3"/>
        <v>2062.727935813275</v>
      </c>
      <c r="I49" s="81">
        <f t="shared" si="4"/>
        <v>2.1033239038189535</v>
      </c>
      <c r="J49" s="78">
        <f t="shared" si="5"/>
        <v>26543.864568599718</v>
      </c>
      <c r="K49" s="78">
        <f t="shared" si="6"/>
        <v>12619.960492249756</v>
      </c>
      <c r="L49" s="78">
        <f t="shared" si="7"/>
        <v>547527.7097009482</v>
      </c>
      <c r="M49" s="79">
        <v>92.67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N10" sqref="N10"/>
    </sheetView>
  </sheetViews>
  <sheetFormatPr defaultColWidth="9.00390625" defaultRowHeight="12"/>
  <cols>
    <col min="6" max="6" width="15.875" style="0" customWidth="1"/>
    <col min="7" max="7" width="11.875" style="0" customWidth="1"/>
    <col min="8" max="8" width="9.50390625" style="0" customWidth="1"/>
  </cols>
  <sheetData>
    <row r="1" spans="1:13" ht="14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93" t="s">
        <v>77</v>
      </c>
      <c r="B3" s="94"/>
      <c r="C3" s="95">
        <v>310615</v>
      </c>
      <c r="D3" s="96"/>
      <c r="E3" s="97" t="s">
        <v>78</v>
      </c>
      <c r="F3" s="116" t="s">
        <v>130</v>
      </c>
      <c r="G3" s="117"/>
      <c r="H3" s="97" t="s">
        <v>79</v>
      </c>
      <c r="I3" s="116" t="s">
        <v>74</v>
      </c>
      <c r="J3" s="117"/>
      <c r="K3" s="2"/>
      <c r="L3" s="2" t="s">
        <v>131</v>
      </c>
      <c r="M3" s="2"/>
    </row>
    <row r="4" spans="1:13" ht="13.5">
      <c r="A4" s="100" t="s">
        <v>81</v>
      </c>
      <c r="B4" s="7"/>
      <c r="C4" s="3"/>
      <c r="D4" s="4" t="s">
        <v>82</v>
      </c>
      <c r="E4" s="5"/>
      <c r="F4" s="6"/>
      <c r="G4" s="7"/>
      <c r="H4" s="8" t="s">
        <v>83</v>
      </c>
      <c r="I4" s="5"/>
      <c r="J4" s="5"/>
      <c r="K4" s="6"/>
      <c r="L4" s="6"/>
      <c r="M4" s="7"/>
    </row>
    <row r="5" spans="1:13" ht="13.5">
      <c r="A5" s="32" t="s">
        <v>84</v>
      </c>
      <c r="B5" s="101">
        <f>B38+B41+B44+B47</f>
        <v>1609</v>
      </c>
      <c r="C5" s="99"/>
      <c r="D5" s="104"/>
      <c r="E5" s="105"/>
      <c r="F5" s="105"/>
      <c r="G5" s="113"/>
      <c r="H5" s="104"/>
      <c r="I5" s="105"/>
      <c r="J5" s="105"/>
      <c r="K5" s="105"/>
      <c r="L5" s="105"/>
      <c r="M5" s="106" t="s">
        <v>85</v>
      </c>
    </row>
    <row r="6" spans="1:13" ht="22.5">
      <c r="A6" s="50" t="s">
        <v>86</v>
      </c>
      <c r="B6" s="103">
        <f>B39+B42+B45+B48</f>
        <v>1901</v>
      </c>
      <c r="C6" s="99"/>
      <c r="D6" s="107" t="s">
        <v>87</v>
      </c>
      <c r="E6" s="108" t="s">
        <v>88</v>
      </c>
      <c r="F6" s="108" t="s">
        <v>89</v>
      </c>
      <c r="G6" s="114" t="s">
        <v>63</v>
      </c>
      <c r="H6" s="107" t="s">
        <v>60</v>
      </c>
      <c r="I6" s="108" t="s">
        <v>69</v>
      </c>
      <c r="J6" s="108" t="s">
        <v>69</v>
      </c>
      <c r="K6" s="108" t="s">
        <v>68</v>
      </c>
      <c r="L6" s="108" t="s">
        <v>67</v>
      </c>
      <c r="M6" s="109" t="s">
        <v>66</v>
      </c>
    </row>
    <row r="7" spans="1:13" ht="13.5">
      <c r="A7" s="32" t="s">
        <v>90</v>
      </c>
      <c r="B7" s="102">
        <f>B5+B6</f>
        <v>3510</v>
      </c>
      <c r="C7" s="98"/>
      <c r="D7" s="110"/>
      <c r="E7" s="111"/>
      <c r="F7" s="111"/>
      <c r="G7" s="115" t="s">
        <v>70</v>
      </c>
      <c r="H7" s="110"/>
      <c r="I7" s="111" t="s">
        <v>71</v>
      </c>
      <c r="J7" s="111" t="s">
        <v>72</v>
      </c>
      <c r="K7" s="111" t="s">
        <v>72</v>
      </c>
      <c r="L7" s="111" t="s">
        <v>72</v>
      </c>
      <c r="M7" s="112" t="s">
        <v>121</v>
      </c>
    </row>
    <row r="8" spans="1:13" ht="13.5">
      <c r="A8" s="12"/>
      <c r="B8" s="13" t="s">
        <v>91</v>
      </c>
      <c r="C8" s="14" t="s">
        <v>84</v>
      </c>
      <c r="D8" s="57">
        <v>932</v>
      </c>
      <c r="E8" s="58">
        <v>15043</v>
      </c>
      <c r="F8" s="58">
        <v>413000948</v>
      </c>
      <c r="G8" s="59">
        <v>124.03</v>
      </c>
      <c r="H8" s="60">
        <f>IF(ISERROR((D8/B5)*100),0,(D8/B5)*100)</f>
        <v>57.924176507147294</v>
      </c>
      <c r="I8" s="61">
        <f aca="true" t="shared" si="0" ref="I8:I34">IF(ISERROR(E8/D8),0,E8/D8)</f>
        <v>16.140557939914164</v>
      </c>
      <c r="J8" s="58">
        <f aca="true" t="shared" si="1" ref="J8:J33">IF(ISERROR(F8/D8),0,F8/D8)</f>
        <v>443134.0643776824</v>
      </c>
      <c r="K8" s="58">
        <f aca="true" t="shared" si="2" ref="K8:K33">IF(ISERROR(F8/E8),0,F8/E8)</f>
        <v>27454.693079837798</v>
      </c>
      <c r="L8" s="58">
        <f>IF(ISERROR(F8/B5),0,F8/B5)</f>
        <v>256681.75761342447</v>
      </c>
      <c r="M8" s="59">
        <v>127.5</v>
      </c>
    </row>
    <row r="9" spans="1:13" ht="13.5">
      <c r="A9" s="15" t="s">
        <v>92</v>
      </c>
      <c r="B9" s="16"/>
      <c r="C9" s="17" t="s">
        <v>86</v>
      </c>
      <c r="D9" s="62">
        <v>1024</v>
      </c>
      <c r="E9" s="63">
        <v>17298</v>
      </c>
      <c r="F9" s="63">
        <v>384979254</v>
      </c>
      <c r="G9" s="64">
        <v>97.39</v>
      </c>
      <c r="H9" s="65">
        <f>IF(ISERROR((D9/B6)*100),0,(D9/B6)*100)</f>
        <v>53.86638611257233</v>
      </c>
      <c r="I9" s="66">
        <f t="shared" si="0"/>
        <v>16.892578125</v>
      </c>
      <c r="J9" s="63">
        <f t="shared" si="1"/>
        <v>375956.302734375</v>
      </c>
      <c r="K9" s="63">
        <f t="shared" si="2"/>
        <v>22255.708983697536</v>
      </c>
      <c r="L9" s="63">
        <f>IF(ISERROR(F9/B6),0,F9/B6)</f>
        <v>202514.07364544977</v>
      </c>
      <c r="M9" s="64">
        <v>99.85</v>
      </c>
    </row>
    <row r="10" spans="1:13" ht="13.5">
      <c r="A10" s="15"/>
      <c r="B10" s="18" t="s">
        <v>93</v>
      </c>
      <c r="C10" s="19" t="s">
        <v>90</v>
      </c>
      <c r="D10" s="62">
        <v>1956</v>
      </c>
      <c r="E10" s="63">
        <v>32341</v>
      </c>
      <c r="F10" s="63">
        <v>797980202</v>
      </c>
      <c r="G10" s="64">
        <v>109.57</v>
      </c>
      <c r="H10" s="65">
        <f>IF(ISERROR((D10/B7)*100),0,(D10/B7)*100)</f>
        <v>55.72649572649573</v>
      </c>
      <c r="I10" s="66">
        <f t="shared" si="0"/>
        <v>16.534253578732105</v>
      </c>
      <c r="J10" s="63">
        <f t="shared" si="1"/>
        <v>407965.33844580775</v>
      </c>
      <c r="K10" s="63">
        <f t="shared" si="2"/>
        <v>24673.949537738474</v>
      </c>
      <c r="L10" s="63">
        <f>IF(ISERROR(F10/B7),0,F10/B7)</f>
        <v>227344.7868945869</v>
      </c>
      <c r="M10" s="64">
        <v>112.47</v>
      </c>
    </row>
    <row r="11" spans="1:13" ht="13.5">
      <c r="A11" s="15"/>
      <c r="B11" s="16" t="s">
        <v>91</v>
      </c>
      <c r="C11" s="20" t="s">
        <v>84</v>
      </c>
      <c r="D11" s="57">
        <v>15977</v>
      </c>
      <c r="E11" s="58">
        <v>26081</v>
      </c>
      <c r="F11" s="58">
        <v>182159030</v>
      </c>
      <c r="G11" s="59">
        <v>101.4</v>
      </c>
      <c r="H11" s="60">
        <f>IF(ISERROR((D11/B5)*100),0,(D11/B5)*100)</f>
        <v>992.9770043505282</v>
      </c>
      <c r="I11" s="61">
        <f t="shared" si="0"/>
        <v>1.6324090880640922</v>
      </c>
      <c r="J11" s="58">
        <f t="shared" si="1"/>
        <v>11401.328785128622</v>
      </c>
      <c r="K11" s="58">
        <f t="shared" si="2"/>
        <v>6984.357578313715</v>
      </c>
      <c r="L11" s="58">
        <f>IF(ISERROR(F11/B5),0,F11/B5)</f>
        <v>113212.57302672467</v>
      </c>
      <c r="M11" s="59">
        <v>104.24</v>
      </c>
    </row>
    <row r="12" spans="1:13" ht="13.5">
      <c r="A12" s="15" t="s">
        <v>7</v>
      </c>
      <c r="B12" s="16" t="s">
        <v>93</v>
      </c>
      <c r="C12" s="17" t="s">
        <v>86</v>
      </c>
      <c r="D12" s="62">
        <v>22721</v>
      </c>
      <c r="E12" s="63">
        <v>34813</v>
      </c>
      <c r="F12" s="63">
        <v>197225490</v>
      </c>
      <c r="G12" s="64">
        <v>100.98</v>
      </c>
      <c r="H12" s="65">
        <f>IF(ISERROR((D12/B6)*100),0,(D12/B6)*100)</f>
        <v>1195.2130457653868</v>
      </c>
      <c r="I12" s="66">
        <f t="shared" si="0"/>
        <v>1.5321948857884775</v>
      </c>
      <c r="J12" s="63">
        <f t="shared" si="1"/>
        <v>8680.317327582412</v>
      </c>
      <c r="K12" s="63">
        <f t="shared" si="2"/>
        <v>5665.282796656422</v>
      </c>
      <c r="L12" s="63">
        <f>IF(ISERROR(F12/B6),0,F12/B6)</f>
        <v>103748.28511309838</v>
      </c>
      <c r="M12" s="64">
        <v>103.53</v>
      </c>
    </row>
    <row r="13" spans="1:13" ht="13.5">
      <c r="A13" s="15"/>
      <c r="B13" s="18" t="s">
        <v>94</v>
      </c>
      <c r="C13" s="19" t="s">
        <v>90</v>
      </c>
      <c r="D13" s="62">
        <v>38698</v>
      </c>
      <c r="E13" s="63">
        <v>60894</v>
      </c>
      <c r="F13" s="63">
        <v>379384520</v>
      </c>
      <c r="G13" s="64">
        <v>101.18</v>
      </c>
      <c r="H13" s="65">
        <f>IF(ISERROR((D13/B7)*100),0,(D13/B7)*100)</f>
        <v>1102.5071225071224</v>
      </c>
      <c r="I13" s="66">
        <f t="shared" si="0"/>
        <v>1.5735696935242132</v>
      </c>
      <c r="J13" s="63">
        <f t="shared" si="1"/>
        <v>9803.72422347408</v>
      </c>
      <c r="K13" s="63">
        <f t="shared" si="2"/>
        <v>6230.244687489736</v>
      </c>
      <c r="L13" s="63">
        <f>IF(ISERROR(F13/B7),0,F13/B7)</f>
        <v>108086.75783475784</v>
      </c>
      <c r="M13" s="64">
        <v>103.86</v>
      </c>
    </row>
    <row r="14" spans="1:13" ht="13.5">
      <c r="A14" s="21"/>
      <c r="B14" s="22" t="s">
        <v>91</v>
      </c>
      <c r="C14" s="23" t="s">
        <v>84</v>
      </c>
      <c r="D14" s="67">
        <v>10</v>
      </c>
      <c r="E14" s="68">
        <v>150</v>
      </c>
      <c r="F14" s="68">
        <v>5516290</v>
      </c>
      <c r="G14" s="69">
        <v>950.36</v>
      </c>
      <c r="H14" s="70">
        <f>IF(ISERROR((D14/B5)*100),0,(D14/B5)*100)</f>
        <v>0.6215040397762586</v>
      </c>
      <c r="I14" s="71">
        <f t="shared" si="0"/>
        <v>15</v>
      </c>
      <c r="J14" s="68">
        <f t="shared" si="1"/>
        <v>551629</v>
      </c>
      <c r="K14" s="68">
        <f t="shared" si="2"/>
        <v>36775.26666666667</v>
      </c>
      <c r="L14" s="68">
        <f>IF(ISERROR(F14/B5),0,F14/B5)</f>
        <v>3428.396519577377</v>
      </c>
      <c r="M14" s="69">
        <v>976.94</v>
      </c>
    </row>
    <row r="15" spans="1:13" ht="13.5">
      <c r="A15" s="22" t="s">
        <v>95</v>
      </c>
      <c r="B15" s="22"/>
      <c r="C15" s="24" t="s">
        <v>86</v>
      </c>
      <c r="D15" s="72">
        <v>0</v>
      </c>
      <c r="E15" s="73">
        <v>0</v>
      </c>
      <c r="F15" s="73">
        <v>0</v>
      </c>
      <c r="G15" s="74">
        <v>0</v>
      </c>
      <c r="H15" s="75">
        <f>IF(ISERROR((D15/B6)*100),0,(D15/B6)*100)</f>
        <v>0</v>
      </c>
      <c r="I15" s="76">
        <f t="shared" si="0"/>
        <v>0</v>
      </c>
      <c r="J15" s="73">
        <f t="shared" si="1"/>
        <v>0</v>
      </c>
      <c r="K15" s="73">
        <f t="shared" si="2"/>
        <v>0</v>
      </c>
      <c r="L15" s="73">
        <f>IF(ISERROR(F15/B6),0,F15/B6)</f>
        <v>0</v>
      </c>
      <c r="M15" s="74">
        <v>0</v>
      </c>
    </row>
    <row r="16" spans="1:13" ht="13.5">
      <c r="A16" s="22"/>
      <c r="B16" s="25" t="s">
        <v>93</v>
      </c>
      <c r="C16" s="26" t="s">
        <v>90</v>
      </c>
      <c r="D16" s="72">
        <v>10</v>
      </c>
      <c r="E16" s="73">
        <v>150</v>
      </c>
      <c r="F16" s="73">
        <v>5516290</v>
      </c>
      <c r="G16" s="74">
        <v>950.36</v>
      </c>
      <c r="H16" s="75">
        <f>IF(ISERROR((D16/B7)*100),0,(D16/B7)*100)</f>
        <v>0.2849002849002849</v>
      </c>
      <c r="I16" s="76">
        <f t="shared" si="0"/>
        <v>15</v>
      </c>
      <c r="J16" s="73">
        <f t="shared" si="1"/>
        <v>551629</v>
      </c>
      <c r="K16" s="73">
        <f t="shared" si="2"/>
        <v>36775.26666666667</v>
      </c>
      <c r="L16" s="73">
        <f>IF(ISERROR(F16/B7),0,F16/B7)</f>
        <v>1571.5925925925926</v>
      </c>
      <c r="M16" s="74">
        <v>975.54</v>
      </c>
    </row>
    <row r="17" spans="1:13" ht="13.5">
      <c r="A17" s="22"/>
      <c r="B17" s="22" t="s">
        <v>91</v>
      </c>
      <c r="C17" s="23" t="s">
        <v>84</v>
      </c>
      <c r="D17" s="67">
        <v>2202</v>
      </c>
      <c r="E17" s="68">
        <v>5064</v>
      </c>
      <c r="F17" s="68">
        <v>33316160</v>
      </c>
      <c r="G17" s="69">
        <v>104.94</v>
      </c>
      <c r="H17" s="70">
        <f>IF(ISERROR((D17/B5)*100),0,(D17/B5)*100)</f>
        <v>136.85518955873212</v>
      </c>
      <c r="I17" s="71">
        <f t="shared" si="0"/>
        <v>2.2997275204359675</v>
      </c>
      <c r="J17" s="68">
        <f t="shared" si="1"/>
        <v>15129.954586739328</v>
      </c>
      <c r="K17" s="68">
        <f t="shared" si="2"/>
        <v>6579.020537124802</v>
      </c>
      <c r="L17" s="68">
        <f>IF(ISERROR(F17/B5),0,F17/B5)</f>
        <v>20706.128029832194</v>
      </c>
      <c r="M17" s="69">
        <v>107.87</v>
      </c>
    </row>
    <row r="18" spans="1:13" ht="13.5">
      <c r="A18" s="22" t="s">
        <v>7</v>
      </c>
      <c r="B18" s="22" t="s">
        <v>93</v>
      </c>
      <c r="C18" s="24" t="s">
        <v>86</v>
      </c>
      <c r="D18" s="72">
        <v>2679</v>
      </c>
      <c r="E18" s="73">
        <v>5831</v>
      </c>
      <c r="F18" s="73">
        <v>37367890</v>
      </c>
      <c r="G18" s="74">
        <v>97.4</v>
      </c>
      <c r="H18" s="75">
        <f>IF(ISERROR((D18/B6)*100),0,(D18/B6)*100)</f>
        <v>140.92582851130985</v>
      </c>
      <c r="I18" s="76">
        <f t="shared" si="0"/>
        <v>2.1765584173198955</v>
      </c>
      <c r="J18" s="73">
        <f t="shared" si="1"/>
        <v>13948.447181784248</v>
      </c>
      <c r="K18" s="73">
        <f t="shared" si="2"/>
        <v>6408.487394957983</v>
      </c>
      <c r="L18" s="73">
        <f>IF(ISERROR(F18/B6),0,F18/B6)</f>
        <v>19656.9647553919</v>
      </c>
      <c r="M18" s="74">
        <v>99.86</v>
      </c>
    </row>
    <row r="19" spans="1:13" ht="13.5">
      <c r="A19" s="22"/>
      <c r="B19" s="22" t="s">
        <v>94</v>
      </c>
      <c r="C19" s="26" t="s">
        <v>90</v>
      </c>
      <c r="D19" s="72">
        <v>4881</v>
      </c>
      <c r="E19" s="73">
        <v>10895</v>
      </c>
      <c r="F19" s="73">
        <v>70684050</v>
      </c>
      <c r="G19" s="74">
        <v>100.81</v>
      </c>
      <c r="H19" s="75">
        <f>IF(ISERROR((D19/B7)*100),0,(D19/B7)*100)</f>
        <v>139.05982905982904</v>
      </c>
      <c r="I19" s="76">
        <f t="shared" si="0"/>
        <v>2.2321245646383936</v>
      </c>
      <c r="J19" s="73">
        <f t="shared" si="1"/>
        <v>14481.468961278426</v>
      </c>
      <c r="K19" s="73">
        <f t="shared" si="2"/>
        <v>6487.751262046811</v>
      </c>
      <c r="L19" s="73">
        <f>IF(ISERROR(F19/B7),0,F19/B7)</f>
        <v>20137.905982905984</v>
      </c>
      <c r="M19" s="74">
        <v>103.48</v>
      </c>
    </row>
    <row r="20" spans="1:13" ht="13.5">
      <c r="A20" s="12"/>
      <c r="B20" s="27"/>
      <c r="C20" s="20" t="s">
        <v>84</v>
      </c>
      <c r="D20" s="57">
        <v>9996</v>
      </c>
      <c r="E20" s="58">
        <v>13682</v>
      </c>
      <c r="F20" s="58">
        <v>133207750</v>
      </c>
      <c r="G20" s="59">
        <v>103.75</v>
      </c>
      <c r="H20" s="60">
        <f>IF(ISERROR((D20/B5)*100),0,(D20/B5)*100)</f>
        <v>621.255438160348</v>
      </c>
      <c r="I20" s="61">
        <f t="shared" si="0"/>
        <v>1.3687474989995998</v>
      </c>
      <c r="J20" s="58">
        <f t="shared" si="1"/>
        <v>13326.105442176871</v>
      </c>
      <c r="K20" s="58">
        <f t="shared" si="2"/>
        <v>9735.985236076596</v>
      </c>
      <c r="L20" s="58">
        <f>IF(ISERROR(F20/B5),0,F20/B5)</f>
        <v>82789.1547545059</v>
      </c>
      <c r="M20" s="59">
        <v>106.65</v>
      </c>
    </row>
    <row r="21" spans="1:13" ht="13.5">
      <c r="A21" s="28" t="s">
        <v>96</v>
      </c>
      <c r="B21" s="29"/>
      <c r="C21" s="17" t="s">
        <v>86</v>
      </c>
      <c r="D21" s="62">
        <v>13486</v>
      </c>
      <c r="E21" s="63">
        <v>18487</v>
      </c>
      <c r="F21" s="63">
        <v>164429480</v>
      </c>
      <c r="G21" s="64">
        <v>106.06</v>
      </c>
      <c r="H21" s="65">
        <f>IF(ISERROR((D21/B6)*100),0,(D21/B6)*100)</f>
        <v>709.4160967911625</v>
      </c>
      <c r="I21" s="66">
        <f t="shared" si="0"/>
        <v>1.370829007860003</v>
      </c>
      <c r="J21" s="63">
        <f t="shared" si="1"/>
        <v>12192.605665134213</v>
      </c>
      <c r="K21" s="63">
        <f t="shared" si="2"/>
        <v>8894.330069778764</v>
      </c>
      <c r="L21" s="63">
        <f>IF(ISERROR(F21/B6),0,F21/B6)</f>
        <v>86496.3072067333</v>
      </c>
      <c r="M21" s="64">
        <v>108.74</v>
      </c>
    </row>
    <row r="22" spans="1:13" ht="13.5">
      <c r="A22" s="30"/>
      <c r="B22" s="31"/>
      <c r="C22" s="19" t="s">
        <v>90</v>
      </c>
      <c r="D22" s="62">
        <v>23482</v>
      </c>
      <c r="E22" s="63">
        <v>32169</v>
      </c>
      <c r="F22" s="63">
        <v>297637230</v>
      </c>
      <c r="G22" s="64">
        <v>105.01</v>
      </c>
      <c r="H22" s="65">
        <f>IF(ISERROR((D22/B7)*100),0,(D22/B7)*100)</f>
        <v>669.002849002849</v>
      </c>
      <c r="I22" s="66">
        <f t="shared" si="0"/>
        <v>1.3699429350140533</v>
      </c>
      <c r="J22" s="63">
        <f t="shared" si="1"/>
        <v>12675.122647133974</v>
      </c>
      <c r="K22" s="63">
        <f t="shared" si="2"/>
        <v>9252.299729553297</v>
      </c>
      <c r="L22" s="63">
        <f>IF(ISERROR(F22/B7),0,F22/B7)</f>
        <v>84796.93162393162</v>
      </c>
      <c r="M22" s="64">
        <v>107.8</v>
      </c>
    </row>
    <row r="23" spans="1:13" ht="13.5">
      <c r="A23" s="32" t="s">
        <v>97</v>
      </c>
      <c r="B23" s="22" t="s">
        <v>91</v>
      </c>
      <c r="C23" s="23" t="s">
        <v>84</v>
      </c>
      <c r="D23" s="67">
        <v>0</v>
      </c>
      <c r="E23" s="68">
        <v>0</v>
      </c>
      <c r="F23" s="68">
        <v>0</v>
      </c>
      <c r="G23" s="69">
        <v>0</v>
      </c>
      <c r="H23" s="70">
        <f>IF(ISERROR((D23/B5)*100),0,(D23/B5)*100)</f>
        <v>0</v>
      </c>
      <c r="I23" s="71">
        <f t="shared" si="0"/>
        <v>0</v>
      </c>
      <c r="J23" s="68">
        <f t="shared" si="1"/>
        <v>0</v>
      </c>
      <c r="K23" s="68">
        <f t="shared" si="2"/>
        <v>0</v>
      </c>
      <c r="L23" s="68">
        <f>IF(ISERROR(F23/B5),0,F23/B5)</f>
        <v>0</v>
      </c>
      <c r="M23" s="69">
        <v>0</v>
      </c>
    </row>
    <row r="24" spans="1:13" ht="13.5">
      <c r="A24" s="32" t="s">
        <v>98</v>
      </c>
      <c r="B24" s="22"/>
      <c r="C24" s="24" t="s">
        <v>86</v>
      </c>
      <c r="D24" s="72">
        <v>0</v>
      </c>
      <c r="E24" s="73">
        <v>0</v>
      </c>
      <c r="F24" s="73">
        <v>0</v>
      </c>
      <c r="G24" s="74">
        <v>0</v>
      </c>
      <c r="H24" s="75">
        <f>IF(ISERROR((D24/B6)*100),0,(D24/B6)*100)</f>
        <v>0</v>
      </c>
      <c r="I24" s="76">
        <f t="shared" si="0"/>
        <v>0</v>
      </c>
      <c r="J24" s="73">
        <f t="shared" si="1"/>
        <v>0</v>
      </c>
      <c r="K24" s="73">
        <f t="shared" si="2"/>
        <v>0</v>
      </c>
      <c r="L24" s="73">
        <f>IF(ISERROR(F24/B6),0,F24/B6)</f>
        <v>0</v>
      </c>
      <c r="M24" s="74">
        <v>0</v>
      </c>
    </row>
    <row r="25" spans="1:13" ht="13.5">
      <c r="A25" s="32" t="s">
        <v>99</v>
      </c>
      <c r="B25" s="25" t="s">
        <v>100</v>
      </c>
      <c r="C25" s="26" t="s">
        <v>90</v>
      </c>
      <c r="D25" s="72">
        <v>0</v>
      </c>
      <c r="E25" s="73">
        <v>0</v>
      </c>
      <c r="F25" s="73">
        <v>0</v>
      </c>
      <c r="G25" s="74">
        <v>0</v>
      </c>
      <c r="H25" s="75">
        <f>IF(ISERROR((D25/B7)*100),0,(D25/B7)*100)</f>
        <v>0</v>
      </c>
      <c r="I25" s="76">
        <f t="shared" si="0"/>
        <v>0</v>
      </c>
      <c r="J25" s="73">
        <f t="shared" si="1"/>
        <v>0</v>
      </c>
      <c r="K25" s="73">
        <f t="shared" si="2"/>
        <v>0</v>
      </c>
      <c r="L25" s="73">
        <f>IF(ISERROR(F25/B7),0,F25/B7)</f>
        <v>0</v>
      </c>
      <c r="M25" s="74">
        <v>0</v>
      </c>
    </row>
    <row r="26" spans="1:13" ht="13.5">
      <c r="A26" s="32" t="s">
        <v>101</v>
      </c>
      <c r="B26" s="22" t="s">
        <v>102</v>
      </c>
      <c r="C26" s="23" t="s">
        <v>84</v>
      </c>
      <c r="D26" s="67">
        <v>0</v>
      </c>
      <c r="E26" s="68">
        <v>0</v>
      </c>
      <c r="F26" s="68">
        <v>0</v>
      </c>
      <c r="G26" s="69">
        <v>0</v>
      </c>
      <c r="H26" s="70">
        <f>IF(ISERROR((D26/B5)*100),0,(D26/B5)*100)</f>
        <v>0</v>
      </c>
      <c r="I26" s="71">
        <f t="shared" si="0"/>
        <v>0</v>
      </c>
      <c r="J26" s="68">
        <f t="shared" si="1"/>
        <v>0</v>
      </c>
      <c r="K26" s="68">
        <f t="shared" si="2"/>
        <v>0</v>
      </c>
      <c r="L26" s="68">
        <f>IF(ISERROR(F26/B5),0,F26/B5)</f>
        <v>0</v>
      </c>
      <c r="M26" s="69">
        <v>0</v>
      </c>
    </row>
    <row r="27" spans="1:13" ht="13.5">
      <c r="A27" s="32" t="s">
        <v>17</v>
      </c>
      <c r="B27" s="22"/>
      <c r="C27" s="24" t="s">
        <v>86</v>
      </c>
      <c r="D27" s="72">
        <v>0</v>
      </c>
      <c r="E27" s="73">
        <v>0</v>
      </c>
      <c r="F27" s="73">
        <v>0</v>
      </c>
      <c r="G27" s="74">
        <v>0</v>
      </c>
      <c r="H27" s="75">
        <f>IF(ISERROR((D27/B6)*100),0,(D27/B6)*100)</f>
        <v>0</v>
      </c>
      <c r="I27" s="76">
        <f t="shared" si="0"/>
        <v>0</v>
      </c>
      <c r="J27" s="73">
        <f t="shared" si="1"/>
        <v>0</v>
      </c>
      <c r="K27" s="73">
        <f t="shared" si="2"/>
        <v>0</v>
      </c>
      <c r="L27" s="73">
        <f>IF(ISERROR(F27/B6),0,F27/B6)</f>
        <v>0</v>
      </c>
      <c r="M27" s="74">
        <v>0</v>
      </c>
    </row>
    <row r="28" spans="1:13" ht="13.5">
      <c r="A28" s="22"/>
      <c r="B28" s="25" t="s">
        <v>100</v>
      </c>
      <c r="C28" s="26" t="s">
        <v>90</v>
      </c>
      <c r="D28" s="72">
        <v>0</v>
      </c>
      <c r="E28" s="73">
        <v>0</v>
      </c>
      <c r="F28" s="73">
        <v>0</v>
      </c>
      <c r="G28" s="74">
        <v>0</v>
      </c>
      <c r="H28" s="75">
        <f>IF(ISERROR((D28/B7)*100),0,(D28/B7)*100)</f>
        <v>0</v>
      </c>
      <c r="I28" s="76">
        <f t="shared" si="0"/>
        <v>0</v>
      </c>
      <c r="J28" s="73">
        <f t="shared" si="1"/>
        <v>0</v>
      </c>
      <c r="K28" s="73">
        <f t="shared" si="2"/>
        <v>0</v>
      </c>
      <c r="L28" s="73">
        <f>IF(ISERROR(F28/B7),0,F28/B7)</f>
        <v>0</v>
      </c>
      <c r="M28" s="74">
        <v>0</v>
      </c>
    </row>
    <row r="29" spans="1:13" ht="13.5">
      <c r="A29" s="33"/>
      <c r="B29" s="29"/>
      <c r="C29" s="20" t="s">
        <v>84</v>
      </c>
      <c r="D29" s="57">
        <v>0</v>
      </c>
      <c r="E29" s="58">
        <v>0</v>
      </c>
      <c r="F29" s="58">
        <v>0</v>
      </c>
      <c r="G29" s="59">
        <v>0</v>
      </c>
      <c r="H29" s="60">
        <f>IF(ISERROR((D29/B5)*100),0,(D29/B5)*100)</f>
        <v>0</v>
      </c>
      <c r="I29" s="61">
        <f t="shared" si="0"/>
        <v>0</v>
      </c>
      <c r="J29" s="58">
        <f t="shared" si="1"/>
        <v>0</v>
      </c>
      <c r="K29" s="58">
        <f t="shared" si="2"/>
        <v>0</v>
      </c>
      <c r="L29" s="58">
        <f>IF(ISERROR(F29/B5),0,F29/B5)</f>
        <v>0</v>
      </c>
      <c r="M29" s="59">
        <v>0</v>
      </c>
    </row>
    <row r="30" spans="1:13" ht="13.5">
      <c r="A30" s="28" t="s">
        <v>103</v>
      </c>
      <c r="B30" s="29"/>
      <c r="C30" s="17" t="s">
        <v>86</v>
      </c>
      <c r="D30" s="62">
        <v>0</v>
      </c>
      <c r="E30" s="63">
        <v>0</v>
      </c>
      <c r="F30" s="63">
        <v>0</v>
      </c>
      <c r="G30" s="64">
        <v>0</v>
      </c>
      <c r="H30" s="65">
        <f>IF(ISERROR((D30/B6)*100),0,(D30/B6)*100)</f>
        <v>0</v>
      </c>
      <c r="I30" s="66">
        <f t="shared" si="0"/>
        <v>0</v>
      </c>
      <c r="J30" s="63">
        <f t="shared" si="1"/>
        <v>0</v>
      </c>
      <c r="K30" s="63">
        <f t="shared" si="2"/>
        <v>0</v>
      </c>
      <c r="L30" s="63">
        <f>IF(ISERROR(F30/B6),0,F30/B6)</f>
        <v>0</v>
      </c>
      <c r="M30" s="64">
        <v>0</v>
      </c>
    </row>
    <row r="31" spans="1:13" ht="13.5">
      <c r="A31" s="15"/>
      <c r="B31" s="34"/>
      <c r="C31" s="19" t="s">
        <v>90</v>
      </c>
      <c r="D31" s="62">
        <v>0</v>
      </c>
      <c r="E31" s="63">
        <v>0</v>
      </c>
      <c r="F31" s="63">
        <v>0</v>
      </c>
      <c r="G31" s="64">
        <v>0</v>
      </c>
      <c r="H31" s="65">
        <f>IF(ISERROR((D31/B7)*100),0,(D31/B7)*100)</f>
        <v>0</v>
      </c>
      <c r="I31" s="66">
        <f t="shared" si="0"/>
        <v>0</v>
      </c>
      <c r="J31" s="63">
        <f t="shared" si="1"/>
        <v>0</v>
      </c>
      <c r="K31" s="63">
        <f t="shared" si="2"/>
        <v>0</v>
      </c>
      <c r="L31" s="63">
        <f>IF(ISERROR(F31/B7),0,F31/B7)</f>
        <v>0</v>
      </c>
      <c r="M31" s="64">
        <v>0</v>
      </c>
    </row>
    <row r="32" spans="1:13" ht="13.5">
      <c r="A32" s="35"/>
      <c r="B32" s="36"/>
      <c r="C32" s="37" t="s">
        <v>84</v>
      </c>
      <c r="D32" s="67">
        <v>29117</v>
      </c>
      <c r="E32" s="68">
        <v>60020</v>
      </c>
      <c r="F32" s="68">
        <v>767200178</v>
      </c>
      <c r="G32" s="69">
        <v>113.94</v>
      </c>
      <c r="H32" s="70">
        <f>IF(ISERROR((D32/B5)*100),0,(D32/B5)*100)</f>
        <v>1809.6333126165318</v>
      </c>
      <c r="I32" s="71">
        <f t="shared" si="0"/>
        <v>2.061338736820414</v>
      </c>
      <c r="J32" s="68">
        <f t="shared" si="1"/>
        <v>26348.874471957963</v>
      </c>
      <c r="K32" s="68">
        <f t="shared" si="2"/>
        <v>12782.40883038987</v>
      </c>
      <c r="L32" s="68">
        <f>IF(ISERROR(F32/B5),0,F32/B5)</f>
        <v>476818.00994406466</v>
      </c>
      <c r="M32" s="69">
        <v>117.12</v>
      </c>
    </row>
    <row r="33" spans="1:13" ht="13.5">
      <c r="A33" s="38" t="s">
        <v>90</v>
      </c>
      <c r="B33" s="39"/>
      <c r="C33" s="24" t="s">
        <v>86</v>
      </c>
      <c r="D33" s="72">
        <v>39910</v>
      </c>
      <c r="E33" s="73">
        <v>76429</v>
      </c>
      <c r="F33" s="73">
        <v>784002114</v>
      </c>
      <c r="G33" s="74">
        <v>100</v>
      </c>
      <c r="H33" s="75">
        <f>IF(ISERROR((D33/B6)*100),0,(D33/B6)*100)</f>
        <v>2099.421357180431</v>
      </c>
      <c r="I33" s="76">
        <f t="shared" si="0"/>
        <v>1.9150338261087447</v>
      </c>
      <c r="J33" s="73">
        <f t="shared" si="1"/>
        <v>19644.252417940366</v>
      </c>
      <c r="K33" s="73">
        <f t="shared" si="2"/>
        <v>10257.914064033286</v>
      </c>
      <c r="L33" s="73">
        <f>IF(ISERROR(F33/B6),0,F33/B6)</f>
        <v>412415.6307206733</v>
      </c>
      <c r="M33" s="74">
        <v>102.52</v>
      </c>
    </row>
    <row r="34" spans="1:13" ht="13.5">
      <c r="A34" s="40"/>
      <c r="B34" s="41"/>
      <c r="C34" s="26" t="s">
        <v>90</v>
      </c>
      <c r="D34" s="77">
        <v>69027</v>
      </c>
      <c r="E34" s="78">
        <v>136449</v>
      </c>
      <c r="F34" s="78">
        <v>1551202292</v>
      </c>
      <c r="G34" s="79">
        <v>106.44</v>
      </c>
      <c r="H34" s="80">
        <f>IF(ISERROR((D34/B7)*100),0,(D34/B7)*100)</f>
        <v>1966.5811965811965</v>
      </c>
      <c r="I34" s="81">
        <f t="shared" si="0"/>
        <v>1.9767482289538876</v>
      </c>
      <c r="J34" s="78">
        <f>IF(ISERROR(F34/D34),0,F34/D34)</f>
        <v>22472.399090211078</v>
      </c>
      <c r="K34" s="78">
        <f>IF(ISERROR(F34/E34),0,F34/E34)</f>
        <v>11368.366877001663</v>
      </c>
      <c r="L34" s="78">
        <f>IF(ISERROR(F34/B7),0,F34/B7)</f>
        <v>441937.97492877493</v>
      </c>
      <c r="M34" s="79">
        <v>109.26</v>
      </c>
    </row>
    <row r="35" spans="1:13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1.25">
      <c r="A36" s="2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42">
      <c r="A37" s="42"/>
      <c r="B37" s="44" t="s">
        <v>81</v>
      </c>
      <c r="C37" s="43" t="s">
        <v>105</v>
      </c>
      <c r="D37" s="9" t="s">
        <v>87</v>
      </c>
      <c r="E37" s="10" t="s">
        <v>88</v>
      </c>
      <c r="F37" s="10" t="s">
        <v>106</v>
      </c>
      <c r="G37" s="11" t="s">
        <v>107</v>
      </c>
      <c r="H37" s="9" t="s">
        <v>108</v>
      </c>
      <c r="I37" s="10" t="s">
        <v>109</v>
      </c>
      <c r="J37" s="10" t="s">
        <v>110</v>
      </c>
      <c r="K37" s="10" t="s">
        <v>111</v>
      </c>
      <c r="L37" s="10" t="s">
        <v>112</v>
      </c>
      <c r="M37" s="11" t="s">
        <v>113</v>
      </c>
    </row>
    <row r="38" spans="1:13" ht="13.5">
      <c r="A38" s="53"/>
      <c r="B38" s="87">
        <v>117</v>
      </c>
      <c r="C38" s="45" t="s">
        <v>84</v>
      </c>
      <c r="D38" s="57">
        <v>932</v>
      </c>
      <c r="E38" s="58">
        <v>1463</v>
      </c>
      <c r="F38" s="58">
        <v>8007980</v>
      </c>
      <c r="G38" s="59">
        <v>90.14</v>
      </c>
      <c r="H38" s="60">
        <f aca="true" t="shared" si="3" ref="H38:H49">IF(ISERROR((D38/B38)*100),0,(D38/B38)*100)</f>
        <v>796.5811965811965</v>
      </c>
      <c r="I38" s="61">
        <f aca="true" t="shared" si="4" ref="I38:I49">IF(ISERROR(E38/D38),0,E38/D38)</f>
        <v>1.5697424892703862</v>
      </c>
      <c r="J38" s="58">
        <f aca="true" t="shared" si="5" ref="J38:J49">IF(ISERROR(F38/D38),0,F38/D38)</f>
        <v>8592.25321888412</v>
      </c>
      <c r="K38" s="58">
        <f aca="true" t="shared" si="6" ref="K38:K49">IF(ISERROR(F38/E38),0,F38/E38)</f>
        <v>5473.6705399863295</v>
      </c>
      <c r="L38" s="58">
        <f aca="true" t="shared" si="7" ref="L38:L49">IF(ISERROR(F38/B38),0,F38/B38)</f>
        <v>68444.2735042735</v>
      </c>
      <c r="M38" s="59">
        <v>102.47</v>
      </c>
    </row>
    <row r="39" spans="1:13" ht="13.5">
      <c r="A39" s="54" t="s">
        <v>114</v>
      </c>
      <c r="B39" s="88">
        <v>104</v>
      </c>
      <c r="C39" s="46" t="s">
        <v>86</v>
      </c>
      <c r="D39" s="62">
        <v>899</v>
      </c>
      <c r="E39" s="63">
        <v>1387</v>
      </c>
      <c r="F39" s="63">
        <v>6774826</v>
      </c>
      <c r="G39" s="64">
        <v>88.15</v>
      </c>
      <c r="H39" s="65">
        <f t="shared" si="3"/>
        <v>864.423076923077</v>
      </c>
      <c r="I39" s="66">
        <f t="shared" si="4"/>
        <v>1.542825361512792</v>
      </c>
      <c r="J39" s="63">
        <f t="shared" si="5"/>
        <v>7535.957730812013</v>
      </c>
      <c r="K39" s="63">
        <f t="shared" si="6"/>
        <v>4884.517664023071</v>
      </c>
      <c r="L39" s="63">
        <f t="shared" si="7"/>
        <v>65142.557692307695</v>
      </c>
      <c r="M39" s="64">
        <v>100.01</v>
      </c>
    </row>
    <row r="40" spans="1:13" ht="13.5">
      <c r="A40" s="47" t="s">
        <v>49</v>
      </c>
      <c r="B40" s="89">
        <f>B38+B39</f>
        <v>221</v>
      </c>
      <c r="C40" s="48" t="s">
        <v>90</v>
      </c>
      <c r="D40" s="82">
        <v>1831</v>
      </c>
      <c r="E40" s="83">
        <v>2850</v>
      </c>
      <c r="F40" s="83">
        <v>14782806</v>
      </c>
      <c r="G40" s="84">
        <v>89.22</v>
      </c>
      <c r="H40" s="85">
        <f t="shared" si="3"/>
        <v>828.5067873303168</v>
      </c>
      <c r="I40" s="86">
        <f t="shared" si="4"/>
        <v>1.5565264882577827</v>
      </c>
      <c r="J40" s="83">
        <f t="shared" si="5"/>
        <v>8073.624249044238</v>
      </c>
      <c r="K40" s="83">
        <f t="shared" si="6"/>
        <v>5186.949473684211</v>
      </c>
      <c r="L40" s="83">
        <f t="shared" si="7"/>
        <v>66890.52488687783</v>
      </c>
      <c r="M40" s="84">
        <v>100.92</v>
      </c>
    </row>
    <row r="41" spans="1:13" ht="13.5">
      <c r="A41" s="55"/>
      <c r="B41" s="90">
        <v>136</v>
      </c>
      <c r="C41" s="49" t="s">
        <v>84</v>
      </c>
      <c r="D41" s="67">
        <v>613</v>
      </c>
      <c r="E41" s="68">
        <v>1182</v>
      </c>
      <c r="F41" s="68">
        <v>11186548</v>
      </c>
      <c r="G41" s="69">
        <v>105.85</v>
      </c>
      <c r="H41" s="70">
        <f t="shared" si="3"/>
        <v>450.7352941176471</v>
      </c>
      <c r="I41" s="71">
        <f t="shared" si="4"/>
        <v>1.928221859706362</v>
      </c>
      <c r="J41" s="68">
        <f t="shared" si="5"/>
        <v>18248.854812398044</v>
      </c>
      <c r="K41" s="68">
        <f t="shared" si="6"/>
        <v>9464.084602368866</v>
      </c>
      <c r="L41" s="68">
        <f t="shared" si="7"/>
        <v>82254.0294117647</v>
      </c>
      <c r="M41" s="69">
        <v>117.52</v>
      </c>
    </row>
    <row r="42" spans="1:13" ht="13.5">
      <c r="A42" s="56" t="s">
        <v>115</v>
      </c>
      <c r="B42" s="91">
        <v>118</v>
      </c>
      <c r="C42" s="50" t="s">
        <v>86</v>
      </c>
      <c r="D42" s="72">
        <v>728</v>
      </c>
      <c r="E42" s="73">
        <v>1493</v>
      </c>
      <c r="F42" s="73">
        <v>12616806</v>
      </c>
      <c r="G42" s="74">
        <v>67.43</v>
      </c>
      <c r="H42" s="75">
        <f t="shared" si="3"/>
        <v>616.9491525423729</v>
      </c>
      <c r="I42" s="76">
        <f t="shared" si="4"/>
        <v>2.0508241758241756</v>
      </c>
      <c r="J42" s="73">
        <f t="shared" si="5"/>
        <v>17330.777472527472</v>
      </c>
      <c r="K42" s="73">
        <f t="shared" si="6"/>
        <v>8450.640321500336</v>
      </c>
      <c r="L42" s="73">
        <f t="shared" si="7"/>
        <v>106922.08474576271</v>
      </c>
      <c r="M42" s="74">
        <v>77.72</v>
      </c>
    </row>
    <row r="43" spans="1:13" ht="13.5">
      <c r="A43" s="51" t="s">
        <v>49</v>
      </c>
      <c r="B43" s="92">
        <f>B41+B42</f>
        <v>254</v>
      </c>
      <c r="C43" s="52" t="s">
        <v>90</v>
      </c>
      <c r="D43" s="77">
        <v>1341</v>
      </c>
      <c r="E43" s="78">
        <v>2675</v>
      </c>
      <c r="F43" s="78">
        <v>23803354</v>
      </c>
      <c r="G43" s="79">
        <v>81.3</v>
      </c>
      <c r="H43" s="80">
        <f t="shared" si="3"/>
        <v>527.9527559055118</v>
      </c>
      <c r="I43" s="81">
        <f t="shared" si="4"/>
        <v>1.9947800149142432</v>
      </c>
      <c r="J43" s="78">
        <f t="shared" si="5"/>
        <v>17750.450410141686</v>
      </c>
      <c r="K43" s="78">
        <f t="shared" si="6"/>
        <v>8898.450093457945</v>
      </c>
      <c r="L43" s="78">
        <f t="shared" si="7"/>
        <v>93713.99212598425</v>
      </c>
      <c r="M43" s="79">
        <v>91.86</v>
      </c>
    </row>
    <row r="44" spans="1:13" ht="13.5">
      <c r="A44" s="53"/>
      <c r="B44" s="87">
        <v>376</v>
      </c>
      <c r="C44" s="45" t="s">
        <v>84</v>
      </c>
      <c r="D44" s="57">
        <v>3650</v>
      </c>
      <c r="E44" s="58">
        <v>7579</v>
      </c>
      <c r="F44" s="58">
        <v>98323046</v>
      </c>
      <c r="G44" s="59">
        <v>118.49</v>
      </c>
      <c r="H44" s="60">
        <f t="shared" si="3"/>
        <v>970.7446808510639</v>
      </c>
      <c r="I44" s="61">
        <f t="shared" si="4"/>
        <v>2.0764383561643838</v>
      </c>
      <c r="J44" s="58">
        <f t="shared" si="5"/>
        <v>26937.82082191781</v>
      </c>
      <c r="K44" s="58">
        <f t="shared" si="6"/>
        <v>12973.089589655627</v>
      </c>
      <c r="L44" s="58">
        <f t="shared" si="7"/>
        <v>261497.46276595743</v>
      </c>
      <c r="M44" s="59">
        <v>123.85</v>
      </c>
    </row>
    <row r="45" spans="1:13" ht="13.5">
      <c r="A45" s="54" t="s">
        <v>116</v>
      </c>
      <c r="B45" s="88">
        <v>284</v>
      </c>
      <c r="C45" s="46" t="s">
        <v>86</v>
      </c>
      <c r="D45" s="62">
        <v>3394</v>
      </c>
      <c r="E45" s="63">
        <v>5912</v>
      </c>
      <c r="F45" s="63">
        <v>57449236</v>
      </c>
      <c r="G45" s="64">
        <v>124.29</v>
      </c>
      <c r="H45" s="65">
        <f t="shared" si="3"/>
        <v>1195.0704225352113</v>
      </c>
      <c r="I45" s="66">
        <f t="shared" si="4"/>
        <v>1.7418974661166764</v>
      </c>
      <c r="J45" s="63">
        <f t="shared" si="5"/>
        <v>16926.70477312905</v>
      </c>
      <c r="K45" s="63">
        <f t="shared" si="6"/>
        <v>9717.39445196211</v>
      </c>
      <c r="L45" s="63">
        <f t="shared" si="7"/>
        <v>202286.04225352113</v>
      </c>
      <c r="M45" s="64">
        <v>131.73</v>
      </c>
    </row>
    <row r="46" spans="1:13" ht="13.5">
      <c r="A46" s="47" t="s">
        <v>49</v>
      </c>
      <c r="B46" s="89">
        <f>B44+B45</f>
        <v>660</v>
      </c>
      <c r="C46" s="48" t="s">
        <v>90</v>
      </c>
      <c r="D46" s="82">
        <v>7044</v>
      </c>
      <c r="E46" s="83">
        <v>13491</v>
      </c>
      <c r="F46" s="83">
        <v>155772282</v>
      </c>
      <c r="G46" s="84">
        <v>120.57</v>
      </c>
      <c r="H46" s="85">
        <f t="shared" si="3"/>
        <v>1067.2727272727273</v>
      </c>
      <c r="I46" s="86">
        <f t="shared" si="4"/>
        <v>1.9152470187393527</v>
      </c>
      <c r="J46" s="83">
        <f t="shared" si="5"/>
        <v>22114.1797274276</v>
      </c>
      <c r="K46" s="83">
        <f t="shared" si="6"/>
        <v>11546.385145652657</v>
      </c>
      <c r="L46" s="83">
        <f t="shared" si="7"/>
        <v>236018.6090909091</v>
      </c>
      <c r="M46" s="84">
        <v>126.78</v>
      </c>
    </row>
    <row r="47" spans="1:13" ht="13.5">
      <c r="A47" s="55"/>
      <c r="B47" s="90">
        <v>980</v>
      </c>
      <c r="C47" s="49" t="s">
        <v>84</v>
      </c>
      <c r="D47" s="67">
        <v>23912</v>
      </c>
      <c r="E47" s="68">
        <v>49777</v>
      </c>
      <c r="F47" s="68">
        <v>648726914</v>
      </c>
      <c r="G47" s="69">
        <v>113.69</v>
      </c>
      <c r="H47" s="70">
        <f t="shared" si="3"/>
        <v>2440</v>
      </c>
      <c r="I47" s="71">
        <f t="shared" si="4"/>
        <v>2.0816744730679155</v>
      </c>
      <c r="J47" s="68">
        <f t="shared" si="5"/>
        <v>27129.76388424222</v>
      </c>
      <c r="K47" s="68">
        <f t="shared" si="6"/>
        <v>13032.663961267252</v>
      </c>
      <c r="L47" s="68">
        <f t="shared" si="7"/>
        <v>661966.2387755102</v>
      </c>
      <c r="M47" s="69">
        <v>113.35</v>
      </c>
    </row>
    <row r="48" spans="1:13" ht="13.5">
      <c r="A48" s="56" t="s">
        <v>117</v>
      </c>
      <c r="B48" s="91">
        <v>1395</v>
      </c>
      <c r="C48" s="50" t="s">
        <v>86</v>
      </c>
      <c r="D48" s="72">
        <v>34876</v>
      </c>
      <c r="E48" s="73">
        <v>67606</v>
      </c>
      <c r="F48" s="73">
        <v>706901982</v>
      </c>
      <c r="G48" s="74">
        <v>99.38</v>
      </c>
      <c r="H48" s="75">
        <f t="shared" si="3"/>
        <v>2500.0716845878137</v>
      </c>
      <c r="I48" s="76">
        <f t="shared" si="4"/>
        <v>1.9384677141874067</v>
      </c>
      <c r="J48" s="73">
        <f t="shared" si="5"/>
        <v>20269.00969147838</v>
      </c>
      <c r="K48" s="73">
        <f t="shared" si="6"/>
        <v>10456.201845990001</v>
      </c>
      <c r="L48" s="73">
        <f t="shared" si="7"/>
        <v>506739.77204301074</v>
      </c>
      <c r="M48" s="74">
        <v>99.38</v>
      </c>
    </row>
    <row r="49" spans="1:13" ht="13.5">
      <c r="A49" s="51" t="s">
        <v>50</v>
      </c>
      <c r="B49" s="92">
        <f>B47+B48</f>
        <v>2375</v>
      </c>
      <c r="C49" s="52" t="s">
        <v>90</v>
      </c>
      <c r="D49" s="77">
        <v>58788</v>
      </c>
      <c r="E49" s="78">
        <v>117383</v>
      </c>
      <c r="F49" s="78">
        <v>1355628896</v>
      </c>
      <c r="G49" s="79">
        <v>105.75</v>
      </c>
      <c r="H49" s="80">
        <f t="shared" si="3"/>
        <v>2475.2842105263157</v>
      </c>
      <c r="I49" s="81">
        <f t="shared" si="4"/>
        <v>1.9967170170783153</v>
      </c>
      <c r="J49" s="78">
        <f t="shared" si="5"/>
        <v>23059.61924202218</v>
      </c>
      <c r="K49" s="78">
        <f t="shared" si="6"/>
        <v>11548.766823134525</v>
      </c>
      <c r="L49" s="78">
        <f t="shared" si="7"/>
        <v>570791.1141052631</v>
      </c>
      <c r="M49" s="79">
        <v>105.62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公共営業部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菖野　達也</dc:creator>
  <cp:keywords/>
  <dc:description/>
  <cp:lastModifiedBy>irie</cp:lastModifiedBy>
  <cp:lastPrinted>1998-10-14T08:28:23Z</cp:lastPrinted>
  <dcterms:created xsi:type="dcterms:W3CDTF">1998-09-02T09:37:18Z</dcterms:created>
  <dcterms:modified xsi:type="dcterms:W3CDTF">2009-06-11T00:49:15Z</dcterms:modified>
  <cp:category/>
  <cp:version/>
  <cp:contentType/>
  <cp:contentStatus/>
</cp:coreProperties>
</file>